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51087\Desktop\"/>
    </mc:Choice>
  </mc:AlternateContent>
  <bookViews>
    <workbookView xWindow="0" yWindow="0" windowWidth="28800" windowHeight="11775" tabRatio="993"/>
  </bookViews>
  <sheets>
    <sheet name="Tabelle riassuntive" sheetId="16" r:id="rId1"/>
    <sheet name="Grado di occupazione" sheetId="29" r:id="rId2"/>
    <sheet name="Entrate" sheetId="2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25" l="1"/>
  <c r="AD7" i="25" s="1"/>
  <c r="AB7" i="25"/>
  <c r="AA7" i="25"/>
  <c r="AC6" i="25"/>
  <c r="AD6" i="25" s="1"/>
  <c r="AB6" i="25"/>
  <c r="AA6" i="25"/>
  <c r="V9" i="29" l="1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8" i="29"/>
  <c r="N9" i="29"/>
  <c r="N10" i="29"/>
  <c r="N11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8" i="29"/>
  <c r="F8" i="29"/>
  <c r="J9" i="29"/>
  <c r="J10" i="29"/>
  <c r="J11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8" i="29"/>
  <c r="M9" i="29"/>
  <c r="M10" i="29"/>
  <c r="M11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8" i="29"/>
  <c r="I9" i="29"/>
  <c r="I10" i="29"/>
  <c r="I11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8" i="29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8" i="25"/>
  <c r="R19" i="25"/>
  <c r="R23" i="25"/>
  <c r="Q9" i="25"/>
  <c r="R9" i="25" s="1"/>
  <c r="Q10" i="25"/>
  <c r="R10" i="25" s="1"/>
  <c r="Q11" i="25"/>
  <c r="R11" i="25" s="1"/>
  <c r="Q13" i="25"/>
  <c r="R13" i="25" s="1"/>
  <c r="Q14" i="25"/>
  <c r="R14" i="25" s="1"/>
  <c r="Q15" i="25"/>
  <c r="R15" i="25" s="1"/>
  <c r="Q16" i="25"/>
  <c r="R16" i="25" s="1"/>
  <c r="Q17" i="25"/>
  <c r="R17" i="25" s="1"/>
  <c r="Q18" i="25"/>
  <c r="R18" i="25" s="1"/>
  <c r="Q19" i="25"/>
  <c r="Q20" i="25"/>
  <c r="R20" i="25" s="1"/>
  <c r="Q21" i="25"/>
  <c r="R21" i="25" s="1"/>
  <c r="Q22" i="25"/>
  <c r="R22" i="25" s="1"/>
  <c r="Q23" i="25"/>
  <c r="Q24" i="25"/>
  <c r="R24" i="25" s="1"/>
  <c r="Q25" i="25"/>
  <c r="R25" i="25" s="1"/>
  <c r="Q26" i="25"/>
  <c r="R26" i="25" s="1"/>
  <c r="Q27" i="25"/>
  <c r="R27" i="25" s="1"/>
  <c r="Q28" i="25"/>
  <c r="R28" i="25" s="1"/>
  <c r="Q29" i="25"/>
  <c r="R29" i="25" s="1"/>
  <c r="Q30" i="25"/>
  <c r="R30" i="25" s="1"/>
  <c r="Q31" i="25"/>
  <c r="R31" i="25" s="1"/>
  <c r="P18" i="25"/>
  <c r="P12" i="25"/>
  <c r="Q12" i="25" s="1"/>
  <c r="R12" i="25" s="1"/>
  <c r="P8" i="25"/>
  <c r="Q8" i="25" s="1"/>
  <c r="R8" i="25" s="1"/>
  <c r="N25" i="25"/>
  <c r="M10" i="25"/>
  <c r="N10" i="25" s="1"/>
  <c r="M11" i="25"/>
  <c r="N11" i="25" s="1"/>
  <c r="M13" i="25"/>
  <c r="N13" i="25" s="1"/>
  <c r="M14" i="25"/>
  <c r="N14" i="25" s="1"/>
  <c r="M15" i="25"/>
  <c r="N15" i="25" s="1"/>
  <c r="M16" i="25"/>
  <c r="N16" i="25" s="1"/>
  <c r="M17" i="25"/>
  <c r="N17" i="25" s="1"/>
  <c r="M19" i="25"/>
  <c r="N19" i="25" s="1"/>
  <c r="M20" i="25"/>
  <c r="N20" i="25" s="1"/>
  <c r="M21" i="25"/>
  <c r="N21" i="25" s="1"/>
  <c r="M22" i="25"/>
  <c r="N22" i="25" s="1"/>
  <c r="M23" i="25"/>
  <c r="N23" i="25" s="1"/>
  <c r="M24" i="25"/>
  <c r="N24" i="25" s="1"/>
  <c r="M25" i="25"/>
  <c r="M26" i="25"/>
  <c r="N26" i="25" s="1"/>
  <c r="M27" i="25"/>
  <c r="N27" i="25" s="1"/>
  <c r="M28" i="25"/>
  <c r="N28" i="25" s="1"/>
  <c r="M29" i="25"/>
  <c r="N29" i="25" s="1"/>
  <c r="M30" i="25"/>
  <c r="N30" i="25" s="1"/>
  <c r="M31" i="25"/>
  <c r="N31" i="25" s="1"/>
  <c r="L18" i="25"/>
  <c r="M18" i="25" s="1"/>
  <c r="N18" i="25" s="1"/>
  <c r="L12" i="25"/>
  <c r="M12" i="25" s="1"/>
  <c r="N12" i="25" s="1"/>
  <c r="L8" i="25"/>
  <c r="L32" i="25" s="1"/>
  <c r="M32" i="25" s="1"/>
  <c r="N32" i="25" s="1"/>
  <c r="I9" i="25"/>
  <c r="J9" i="25" s="1"/>
  <c r="I10" i="25"/>
  <c r="J10" i="25" s="1"/>
  <c r="I11" i="25"/>
  <c r="J11" i="25" s="1"/>
  <c r="I13" i="25"/>
  <c r="J13" i="25" s="1"/>
  <c r="I14" i="25"/>
  <c r="J14" i="25" s="1"/>
  <c r="I15" i="25"/>
  <c r="J15" i="25" s="1"/>
  <c r="I16" i="25"/>
  <c r="J16" i="25" s="1"/>
  <c r="I17" i="25"/>
  <c r="J17" i="25" s="1"/>
  <c r="I19" i="25"/>
  <c r="J19" i="25" s="1"/>
  <c r="I20" i="25"/>
  <c r="J20" i="25" s="1"/>
  <c r="I21" i="25"/>
  <c r="J21" i="25" s="1"/>
  <c r="I22" i="25"/>
  <c r="J22" i="25" s="1"/>
  <c r="I23" i="25"/>
  <c r="J23" i="25" s="1"/>
  <c r="I24" i="25"/>
  <c r="J24" i="25" s="1"/>
  <c r="I25" i="25"/>
  <c r="J25" i="25" s="1"/>
  <c r="I26" i="25"/>
  <c r="J26" i="25" s="1"/>
  <c r="I27" i="25"/>
  <c r="J27" i="25" s="1"/>
  <c r="I28" i="25"/>
  <c r="J28" i="25" s="1"/>
  <c r="I29" i="25"/>
  <c r="J29" i="25" s="1"/>
  <c r="I30" i="25"/>
  <c r="J30" i="25" s="1"/>
  <c r="I31" i="25"/>
  <c r="J31" i="25" s="1"/>
  <c r="H8" i="25"/>
  <c r="H12" i="25"/>
  <c r="I12" i="25" s="1"/>
  <c r="J12" i="25" s="1"/>
  <c r="H18" i="25"/>
  <c r="I18" i="25" s="1"/>
  <c r="J18" i="25" s="1"/>
  <c r="E9" i="25"/>
  <c r="F9" i="25" s="1"/>
  <c r="E10" i="25"/>
  <c r="F10" i="25" s="1"/>
  <c r="E11" i="25"/>
  <c r="F11" i="25" s="1"/>
  <c r="E13" i="25"/>
  <c r="F13" i="25" s="1"/>
  <c r="E14" i="25"/>
  <c r="F14" i="25" s="1"/>
  <c r="E15" i="25"/>
  <c r="F15" i="25" s="1"/>
  <c r="E16" i="25"/>
  <c r="F16" i="25" s="1"/>
  <c r="E17" i="25"/>
  <c r="F17" i="25" s="1"/>
  <c r="E19" i="25"/>
  <c r="F19" i="25" s="1"/>
  <c r="E20" i="25"/>
  <c r="F20" i="25" s="1"/>
  <c r="E21" i="25"/>
  <c r="F21" i="25" s="1"/>
  <c r="E22" i="25"/>
  <c r="F22" i="25" s="1"/>
  <c r="E23" i="25"/>
  <c r="F23" i="25" s="1"/>
  <c r="E24" i="25"/>
  <c r="F24" i="25" s="1"/>
  <c r="E25" i="25"/>
  <c r="F25" i="25" s="1"/>
  <c r="E26" i="25"/>
  <c r="F26" i="25" s="1"/>
  <c r="E27" i="25"/>
  <c r="F27" i="25" s="1"/>
  <c r="E28" i="25"/>
  <c r="F28" i="25" s="1"/>
  <c r="E29" i="25"/>
  <c r="F29" i="25" s="1"/>
  <c r="E30" i="25"/>
  <c r="F30" i="25" s="1"/>
  <c r="E31" i="25"/>
  <c r="F31" i="25" s="1"/>
  <c r="D18" i="25"/>
  <c r="E18" i="25" s="1"/>
  <c r="F18" i="25" s="1"/>
  <c r="D12" i="25"/>
  <c r="E12" i="25" s="1"/>
  <c r="F12" i="25" s="1"/>
  <c r="D8" i="25"/>
  <c r="U9" i="25"/>
  <c r="V9" i="25" s="1"/>
  <c r="U10" i="25"/>
  <c r="V10" i="25" s="1"/>
  <c r="U11" i="25"/>
  <c r="V11" i="25" s="1"/>
  <c r="U13" i="25"/>
  <c r="V13" i="25" s="1"/>
  <c r="U14" i="25"/>
  <c r="V14" i="25" s="1"/>
  <c r="U15" i="25"/>
  <c r="V15" i="25" s="1"/>
  <c r="U16" i="25"/>
  <c r="V16" i="25" s="1"/>
  <c r="U17" i="25"/>
  <c r="V17" i="25" s="1"/>
  <c r="U19" i="25"/>
  <c r="V19" i="25" s="1"/>
  <c r="U20" i="25"/>
  <c r="V20" i="25" s="1"/>
  <c r="U21" i="25"/>
  <c r="V21" i="25" s="1"/>
  <c r="U22" i="25"/>
  <c r="V22" i="25" s="1"/>
  <c r="U23" i="25"/>
  <c r="V23" i="25" s="1"/>
  <c r="U24" i="25"/>
  <c r="V24" i="25" s="1"/>
  <c r="U25" i="25"/>
  <c r="V25" i="25" s="1"/>
  <c r="U26" i="25"/>
  <c r="V26" i="25" s="1"/>
  <c r="U27" i="25"/>
  <c r="V27" i="25" s="1"/>
  <c r="U28" i="25"/>
  <c r="V28" i="25" s="1"/>
  <c r="U29" i="25"/>
  <c r="V29" i="25" s="1"/>
  <c r="U30" i="25"/>
  <c r="V30" i="25" s="1"/>
  <c r="U31" i="25"/>
  <c r="V31" i="25" s="1"/>
  <c r="T18" i="25"/>
  <c r="U18" i="25" s="1"/>
  <c r="V18" i="25" s="1"/>
  <c r="T12" i="25"/>
  <c r="U12" i="25" s="1"/>
  <c r="V12" i="25" s="1"/>
  <c r="T8" i="25"/>
  <c r="U8" i="25" s="1"/>
  <c r="V8" i="25" s="1"/>
  <c r="P32" i="25" l="1"/>
  <c r="Q32" i="25" s="1"/>
  <c r="R32" i="25" s="1"/>
  <c r="M8" i="25"/>
  <c r="N8" i="25" s="1"/>
  <c r="D32" i="25"/>
  <c r="E32" i="25" s="1"/>
  <c r="F32" i="25" s="1"/>
  <c r="H32" i="25"/>
  <c r="I32" i="25" s="1"/>
  <c r="J32" i="25" s="1"/>
  <c r="E8" i="25"/>
  <c r="F8" i="25" s="1"/>
  <c r="I8" i="25"/>
  <c r="J8" i="25" s="1"/>
  <c r="T32" i="25"/>
  <c r="E53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6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10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84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58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32" i="16"/>
  <c r="U32" i="25" l="1"/>
  <c r="V32" i="25" s="1"/>
</calcChain>
</file>

<file path=xl/sharedStrings.xml><?xml version="1.0" encoding="utf-8"?>
<sst xmlns="http://schemas.openxmlformats.org/spreadsheetml/2006/main" count="273" uniqueCount="53">
  <si>
    <t>Totale</t>
  </si>
  <si>
    <t>Madonna di ponte</t>
  </si>
  <si>
    <t>Dirinella</t>
  </si>
  <si>
    <t>Camedo</t>
  </si>
  <si>
    <t>Gandria</t>
  </si>
  <si>
    <t>Fornasette</t>
  </si>
  <si>
    <t>Ponte Tresa</t>
  </si>
  <si>
    <t>Ponte Cremenaga</t>
  </si>
  <si>
    <t>Arogno</t>
  </si>
  <si>
    <t>Cassinone</t>
  </si>
  <si>
    <t>Brusino</t>
  </si>
  <si>
    <t>Arzo</t>
  </si>
  <si>
    <t>Ligornetto</t>
  </si>
  <si>
    <t>San Pietro di Stabio</t>
  </si>
  <si>
    <t>Stabio Gaggiolo</t>
  </si>
  <si>
    <t>Brusata</t>
  </si>
  <si>
    <t>Novazzano Marcetto</t>
  </si>
  <si>
    <t>Ponte Faloppia</t>
  </si>
  <si>
    <t>Pedrinate</t>
  </si>
  <si>
    <t>Chiasso Strada</t>
  </si>
  <si>
    <t>Chiasso Autostrada</t>
  </si>
  <si>
    <t>Pizzamiglio</t>
  </si>
  <si>
    <t>Mendrisiotto</t>
  </si>
  <si>
    <t>ND</t>
  </si>
  <si>
    <t>Fascia oraria</t>
  </si>
  <si>
    <t>05:00-09:00</t>
  </si>
  <si>
    <t>10:00-12:00</t>
  </si>
  <si>
    <t>13:00-15:00</t>
  </si>
  <si>
    <t>16:00-18:00</t>
  </si>
  <si>
    <t>Valico</t>
  </si>
  <si>
    <t>Veicoli totali</t>
  </si>
  <si>
    <t>% del totale</t>
  </si>
  <si>
    <t>% auto IT occup=1 risp auto IT</t>
  </si>
  <si>
    <t>% moto</t>
  </si>
  <si>
    <t>Grado di occupazione auto</t>
  </si>
  <si>
    <t>% auto</t>
  </si>
  <si>
    <t>% veicoli IT</t>
  </si>
  <si>
    <t>Grado di occupazione auto IT</t>
  </si>
  <si>
    <t>Tutte</t>
  </si>
  <si>
    <t>Tutti i valichi</t>
  </si>
  <si>
    <t>Luganese</t>
  </si>
  <si>
    <t>Locarnese</t>
  </si>
  <si>
    <t>Delta%</t>
  </si>
  <si>
    <t>Delta#</t>
  </si>
  <si>
    <t>Regione e Valico</t>
  </si>
  <si>
    <t>Quota per valico o regione</t>
  </si>
  <si>
    <t>Tabelle Riassuntive</t>
  </si>
  <si>
    <t>Grado di occupazione</t>
  </si>
  <si>
    <t>Entrate</t>
  </si>
  <si>
    <t>Mattino 05:00-12:00</t>
  </si>
  <si>
    <t>Pomeriggio 13:00-18:00</t>
  </si>
  <si>
    <t>Fascia</t>
  </si>
  <si>
    <t>Conteggio ai valichi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</si>
</sst>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 wrapText="1"/>
    </xf>
    <xf numFmtId="9" fontId="0" fillId="2" borderId="2" xfId="1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0" fontId="0" fillId="2" borderId="0" xfId="0" applyFill="1" applyAlignment="1"/>
    <xf numFmtId="9" fontId="0" fillId="2" borderId="0" xfId="0" applyNumberFormat="1" applyFill="1" applyAlignment="1">
      <alignment horizontal="center" vertical="center"/>
    </xf>
    <xf numFmtId="2" fontId="0" fillId="2" borderId="32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9" fontId="0" fillId="2" borderId="33" xfId="1" applyFont="1" applyFill="1" applyBorder="1"/>
    <xf numFmtId="2" fontId="0" fillId="2" borderId="32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9" fontId="0" fillId="2" borderId="33" xfId="1" applyFont="1" applyFill="1" applyBorder="1" applyAlignment="1">
      <alignment horizontal="right"/>
    </xf>
    <xf numFmtId="2" fontId="0" fillId="2" borderId="34" xfId="0" applyNumberFormat="1" applyFill="1" applyBorder="1"/>
    <xf numFmtId="2" fontId="0" fillId="2" borderId="5" xfId="0" applyNumberFormat="1" applyFill="1" applyBorder="1"/>
    <xf numFmtId="9" fontId="0" fillId="2" borderId="35" xfId="1" applyFont="1" applyFill="1" applyBorder="1"/>
    <xf numFmtId="0" fontId="0" fillId="4" borderId="0" xfId="0" applyFill="1" applyAlignment="1">
      <alignment wrapText="1"/>
    </xf>
    <xf numFmtId="3" fontId="0" fillId="4" borderId="0" xfId="0" applyNumberFormat="1" applyFill="1" applyAlignment="1">
      <alignment horizontal="center" vertical="center" wrapText="1"/>
    </xf>
    <xf numFmtId="9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9" fontId="0" fillId="2" borderId="0" xfId="0" applyNumberFormat="1" applyFill="1" applyAlignment="1">
      <alignment horizontal="left" vertical="top"/>
    </xf>
    <xf numFmtId="0" fontId="0" fillId="4" borderId="29" xfId="0" applyFill="1" applyBorder="1" applyAlignment="1">
      <alignment wrapText="1"/>
    </xf>
    <xf numFmtId="0" fontId="0" fillId="4" borderId="32" xfId="0" applyFill="1" applyBorder="1" applyAlignment="1">
      <alignment wrapText="1"/>
    </xf>
    <xf numFmtId="0" fontId="0" fillId="4" borderId="34" xfId="0" applyFill="1" applyBorder="1" applyAlignment="1">
      <alignment wrapText="1"/>
    </xf>
    <xf numFmtId="0" fontId="0" fillId="4" borderId="30" xfId="0" applyFill="1" applyBorder="1"/>
    <xf numFmtId="0" fontId="0" fillId="4" borderId="31" xfId="0" applyFill="1" applyBorder="1"/>
    <xf numFmtId="0" fontId="0" fillId="4" borderId="36" xfId="0" applyFill="1" applyBorder="1"/>
    <xf numFmtId="0" fontId="0" fillId="4" borderId="4" xfId="0" applyFill="1" applyBorder="1"/>
    <xf numFmtId="0" fontId="0" fillId="4" borderId="37" xfId="0" applyFill="1" applyBorder="1"/>
    <xf numFmtId="0" fontId="2" fillId="2" borderId="0" xfId="0" applyFont="1" applyFill="1"/>
    <xf numFmtId="3" fontId="2" fillId="2" borderId="11" xfId="0" applyNumberFormat="1" applyFont="1" applyFill="1" applyBorder="1"/>
    <xf numFmtId="3" fontId="2" fillId="2" borderId="3" xfId="0" applyNumberFormat="1" applyFont="1" applyFill="1" applyBorder="1"/>
    <xf numFmtId="3" fontId="0" fillId="2" borderId="13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0" fillId="2" borderId="17" xfId="0" applyNumberFormat="1" applyFill="1" applyBorder="1"/>
    <xf numFmtId="3" fontId="0" fillId="2" borderId="5" xfId="0" applyNumberFormat="1" applyFill="1" applyBorder="1"/>
    <xf numFmtId="3" fontId="2" fillId="2" borderId="15" xfId="0" applyNumberFormat="1" applyFont="1" applyFill="1" applyBorder="1"/>
    <xf numFmtId="3" fontId="2" fillId="2" borderId="1" xfId="0" applyNumberFormat="1" applyFont="1" applyFill="1" applyBorder="1"/>
    <xf numFmtId="3" fontId="2" fillId="5" borderId="19" xfId="0" applyNumberFormat="1" applyFont="1" applyFill="1" applyBorder="1"/>
    <xf numFmtId="3" fontId="2" fillId="5" borderId="20" xfId="0" applyNumberFormat="1" applyFont="1" applyFill="1" applyBorder="1"/>
    <xf numFmtId="0" fontId="0" fillId="4" borderId="0" xfId="0" applyFill="1"/>
    <xf numFmtId="0" fontId="2" fillId="6" borderId="22" xfId="0" applyFont="1" applyFill="1" applyBorder="1"/>
    <xf numFmtId="0" fontId="0" fillId="4" borderId="13" xfId="0" applyFill="1" applyBorder="1"/>
    <xf numFmtId="0" fontId="2" fillId="6" borderId="17" xfId="0" applyFont="1" applyFill="1" applyBorder="1"/>
    <xf numFmtId="0" fontId="2" fillId="4" borderId="11" xfId="0" applyFont="1" applyFill="1" applyBorder="1" applyAlignment="1">
      <alignment horizontal="left"/>
    </xf>
    <xf numFmtId="0" fontId="0" fillId="4" borderId="13" xfId="0" applyFill="1" applyBorder="1" applyAlignment="1">
      <alignment horizontal="left" indent="1"/>
    </xf>
    <xf numFmtId="0" fontId="0" fillId="4" borderId="17" xfId="0" applyFill="1" applyBorder="1" applyAlignment="1">
      <alignment horizontal="left" indent="1"/>
    </xf>
    <xf numFmtId="0" fontId="2" fillId="4" borderId="15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0" fillId="4" borderId="9" xfId="0" applyFill="1" applyBorder="1"/>
    <xf numFmtId="0" fontId="2" fillId="6" borderId="4" xfId="0" applyFont="1" applyFill="1" applyBorder="1"/>
    <xf numFmtId="0" fontId="2" fillId="6" borderId="10" xfId="0" applyFont="1" applyFill="1" applyBorder="1"/>
    <xf numFmtId="164" fontId="2" fillId="6" borderId="4" xfId="1" applyNumberFormat="1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38" xfId="0" applyFill="1" applyBorder="1"/>
    <xf numFmtId="0" fontId="0" fillId="4" borderId="22" xfId="0" applyFill="1" applyBorder="1"/>
    <xf numFmtId="0" fontId="2" fillId="6" borderId="39" xfId="0" applyFont="1" applyFill="1" applyBorder="1"/>
    <xf numFmtId="0" fontId="2" fillId="6" borderId="23" xfId="0" applyFont="1" applyFill="1" applyBorder="1"/>
    <xf numFmtId="0" fontId="0" fillId="2" borderId="29" xfId="0" applyFill="1" applyBorder="1"/>
    <xf numFmtId="3" fontId="0" fillId="2" borderId="30" xfId="0" applyNumberFormat="1" applyFill="1" applyBorder="1"/>
    <xf numFmtId="0" fontId="0" fillId="2" borderId="34" xfId="0" applyFill="1" applyBorder="1"/>
    <xf numFmtId="9" fontId="2" fillId="2" borderId="12" xfId="1" applyNumberFormat="1" applyFont="1" applyFill="1" applyBorder="1"/>
    <xf numFmtId="9" fontId="0" fillId="2" borderId="14" xfId="1" applyNumberFormat="1" applyFont="1" applyFill="1" applyBorder="1"/>
    <xf numFmtId="9" fontId="0" fillId="2" borderId="18" xfId="1" applyNumberFormat="1" applyFont="1" applyFill="1" applyBorder="1"/>
    <xf numFmtId="9" fontId="2" fillId="2" borderId="16" xfId="1" applyNumberFormat="1" applyFont="1" applyFill="1" applyBorder="1"/>
    <xf numFmtId="9" fontId="2" fillId="5" borderId="21" xfId="1" applyNumberFormat="1" applyFont="1" applyFill="1" applyBorder="1"/>
    <xf numFmtId="9" fontId="0" fillId="2" borderId="14" xfId="1" applyNumberFormat="1" applyFont="1" applyFill="1" applyBorder="1" applyAlignment="1">
      <alignment horizontal="right"/>
    </xf>
    <xf numFmtId="9" fontId="2" fillId="2" borderId="3" xfId="1" applyNumberFormat="1" applyFont="1" applyFill="1" applyBorder="1"/>
    <xf numFmtId="9" fontId="0" fillId="2" borderId="0" xfId="1" applyNumberFormat="1" applyFont="1" applyFill="1" applyBorder="1"/>
    <xf numFmtId="9" fontId="0" fillId="2" borderId="5" xfId="1" applyNumberFormat="1" applyFont="1" applyFill="1" applyBorder="1"/>
    <xf numFmtId="9" fontId="2" fillId="2" borderId="1" xfId="1" applyNumberFormat="1" applyFont="1" applyFill="1" applyBorder="1"/>
    <xf numFmtId="9" fontId="2" fillId="5" borderId="20" xfId="1" applyNumberFormat="1" applyFont="1" applyFill="1" applyBorder="1"/>
    <xf numFmtId="9" fontId="2" fillId="2" borderId="13" xfId="1" applyNumberFormat="1" applyFont="1" applyFill="1" applyBorder="1"/>
    <xf numFmtId="9" fontId="2" fillId="2" borderId="14" xfId="1" applyNumberFormat="1" applyFont="1" applyFill="1" applyBorder="1"/>
    <xf numFmtId="9" fontId="0" fillId="2" borderId="13" xfId="1" applyNumberFormat="1" applyFont="1" applyFill="1" applyBorder="1"/>
    <xf numFmtId="9" fontId="0" fillId="2" borderId="17" xfId="1" applyNumberFormat="1" applyFont="1" applyFill="1" applyBorder="1"/>
    <xf numFmtId="9" fontId="2" fillId="2" borderId="24" xfId="1" applyNumberFormat="1" applyFont="1" applyFill="1" applyBorder="1"/>
    <xf numFmtId="9" fontId="2" fillId="2" borderId="25" xfId="1" applyNumberFormat="1" applyFont="1" applyFill="1" applyBorder="1"/>
    <xf numFmtId="9" fontId="0" fillId="2" borderId="31" xfId="1" applyNumberFormat="1" applyFont="1" applyFill="1" applyBorder="1"/>
    <xf numFmtId="9" fontId="0" fillId="2" borderId="35" xfId="1" applyNumberFormat="1" applyFont="1" applyFill="1" applyBorder="1"/>
    <xf numFmtId="9" fontId="0" fillId="2" borderId="2" xfId="0" applyNumberForma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2" fillId="6" borderId="22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L132"/>
  <sheetViews>
    <sheetView tabSelected="1" workbookViewId="0">
      <selection activeCell="L11" sqref="L11"/>
    </sheetView>
  </sheetViews>
  <sheetFormatPr defaultColWidth="14" defaultRowHeight="15" x14ac:dyDescent="0.25"/>
  <cols>
    <col min="1" max="1" width="2.140625" style="2" customWidth="1"/>
    <col min="2" max="2" width="19.28515625" style="2" bestFit="1" customWidth="1"/>
    <col min="3" max="3" width="14" style="22"/>
    <col min="4" max="8" width="14" style="9"/>
    <col min="9" max="10" width="14" style="10"/>
    <col min="11" max="16384" width="14" style="2"/>
  </cols>
  <sheetData>
    <row r="1" spans="2:12" x14ac:dyDescent="0.25">
      <c r="B1" s="23" t="s">
        <v>52</v>
      </c>
      <c r="C1" s="23"/>
      <c r="D1" s="24" t="s">
        <v>46</v>
      </c>
    </row>
    <row r="2" spans="2:12" x14ac:dyDescent="0.25">
      <c r="B2" s="23"/>
      <c r="C2" s="23"/>
      <c r="D2" s="24"/>
    </row>
    <row r="3" spans="2:12" ht="4.5" customHeight="1" x14ac:dyDescent="0.25">
      <c r="B3" s="7"/>
      <c r="C3" s="19"/>
      <c r="D3" s="20"/>
      <c r="E3" s="20"/>
      <c r="F3" s="20"/>
      <c r="G3" s="20"/>
      <c r="H3" s="20"/>
      <c r="I3" s="21"/>
      <c r="J3" s="21"/>
    </row>
    <row r="4" spans="2:12" ht="15.75" x14ac:dyDescent="0.25">
      <c r="B4" s="1" t="s">
        <v>24</v>
      </c>
      <c r="C4" s="8" t="s">
        <v>38</v>
      </c>
    </row>
    <row r="5" spans="2:12" ht="45" x14ac:dyDescent="0.25">
      <c r="B5" s="5" t="s">
        <v>29</v>
      </c>
      <c r="C5" s="11" t="s">
        <v>30</v>
      </c>
      <c r="D5" s="12" t="s">
        <v>31</v>
      </c>
      <c r="E5" s="12" t="s">
        <v>36</v>
      </c>
      <c r="F5" s="12" t="s">
        <v>35</v>
      </c>
      <c r="G5" s="12" t="s">
        <v>32</v>
      </c>
      <c r="H5" s="12" t="s">
        <v>33</v>
      </c>
      <c r="I5" s="13" t="s">
        <v>34</v>
      </c>
      <c r="J5" s="13" t="s">
        <v>37</v>
      </c>
      <c r="K5" s="3"/>
      <c r="L5" s="3"/>
    </row>
    <row r="6" spans="2:12" x14ac:dyDescent="0.25">
      <c r="B6" s="6" t="s">
        <v>8</v>
      </c>
      <c r="C6" s="14">
        <v>951</v>
      </c>
      <c r="D6" s="15">
        <f t="shared" ref="D6:D27" si="0">C6/$C$27</f>
        <v>1.4559316584760942E-2</v>
      </c>
      <c r="E6" s="15">
        <v>0.85594111461619349</v>
      </c>
      <c r="F6" s="16">
        <v>0.9190325972660357</v>
      </c>
      <c r="G6" s="15">
        <v>0.85995085995085996</v>
      </c>
      <c r="H6" s="15">
        <v>5.3774560496380561E-2</v>
      </c>
      <c r="I6" s="17">
        <v>1.1892744479495267</v>
      </c>
      <c r="J6" s="17">
        <v>1.1547911547911547</v>
      </c>
    </row>
    <row r="7" spans="2:12" x14ac:dyDescent="0.25">
      <c r="B7" s="6" t="s">
        <v>11</v>
      </c>
      <c r="C7" s="14">
        <v>867</v>
      </c>
      <c r="D7" s="15">
        <f t="shared" si="0"/>
        <v>1.3273320167179534E-2</v>
      </c>
      <c r="E7" s="15">
        <v>0.75778546712802763</v>
      </c>
      <c r="F7" s="16">
        <v>0.92618223760092278</v>
      </c>
      <c r="G7" s="15">
        <v>0.84931506849315064</v>
      </c>
      <c r="H7" s="15">
        <v>4.7835990888382689E-2</v>
      </c>
      <c r="I7" s="17">
        <v>1.2110726643598615</v>
      </c>
      <c r="J7" s="17">
        <v>1.1887366818873668</v>
      </c>
    </row>
    <row r="8" spans="2:12" x14ac:dyDescent="0.25">
      <c r="B8" s="6" t="s">
        <v>15</v>
      </c>
      <c r="C8" s="14">
        <v>5416</v>
      </c>
      <c r="D8" s="15">
        <f t="shared" si="0"/>
        <v>8.2916149971677455E-2</v>
      </c>
      <c r="E8" s="15">
        <v>0.85838257016248154</v>
      </c>
      <c r="F8" s="16">
        <v>0.91045051698670609</v>
      </c>
      <c r="G8" s="15">
        <v>0.85846418584641859</v>
      </c>
      <c r="H8" s="15">
        <v>7.7261076528744047E-2</v>
      </c>
      <c r="I8" s="17">
        <v>1.1859305760709011</v>
      </c>
      <c r="J8" s="17">
        <v>1.1619703161970316</v>
      </c>
    </row>
    <row r="9" spans="2:12" x14ac:dyDescent="0.25">
      <c r="B9" s="6" t="s">
        <v>10</v>
      </c>
      <c r="C9" s="14">
        <v>1713</v>
      </c>
      <c r="D9" s="15">
        <f t="shared" si="0"/>
        <v>2.6225141229963715E-2</v>
      </c>
      <c r="E9" s="15">
        <v>0.82545242265032104</v>
      </c>
      <c r="F9" s="16">
        <v>0.92119089316987746</v>
      </c>
      <c r="G9" s="15">
        <v>0.8571428571428571</v>
      </c>
      <c r="H9" s="15">
        <v>3.6687048360200113E-2</v>
      </c>
      <c r="I9" s="17">
        <v>1.1943957968476357</v>
      </c>
      <c r="J9" s="17">
        <v>1.1683168316831682</v>
      </c>
    </row>
    <row r="10" spans="2:12" x14ac:dyDescent="0.25">
      <c r="B10" s="6" t="s">
        <v>3</v>
      </c>
      <c r="C10" s="14">
        <v>893</v>
      </c>
      <c r="D10" s="15">
        <f t="shared" si="0"/>
        <v>1.3671366677383303E-2</v>
      </c>
      <c r="E10" s="15">
        <v>0.93393057110862265</v>
      </c>
      <c r="F10" s="16">
        <v>0.96192609182530797</v>
      </c>
      <c r="G10" s="15">
        <v>0.77577937649880091</v>
      </c>
      <c r="H10" s="15">
        <v>1.7857142857142856E-2</v>
      </c>
      <c r="I10" s="17">
        <v>1.2541993281075028</v>
      </c>
      <c r="J10" s="17">
        <v>1.23621103117506</v>
      </c>
    </row>
    <row r="11" spans="2:12" x14ac:dyDescent="0.25">
      <c r="B11" s="6" t="s">
        <v>9</v>
      </c>
      <c r="C11" s="14">
        <v>452</v>
      </c>
      <c r="D11" s="15">
        <f t="shared" si="0"/>
        <v>6.919885485080911E-3</v>
      </c>
      <c r="E11" s="15">
        <v>0.7831858407079646</v>
      </c>
      <c r="F11" s="16">
        <v>0.83407079646017701</v>
      </c>
      <c r="G11" s="15">
        <v>0.88418079096045199</v>
      </c>
      <c r="H11" s="15">
        <v>0.10606060606060606</v>
      </c>
      <c r="I11" s="17">
        <v>1.1504424778761062</v>
      </c>
      <c r="J11" s="17">
        <v>1.1214689265536724</v>
      </c>
    </row>
    <row r="12" spans="2:12" x14ac:dyDescent="0.25">
      <c r="B12" s="6" t="s">
        <v>20</v>
      </c>
      <c r="C12" s="14">
        <v>6662</v>
      </c>
      <c r="D12" s="15">
        <f t="shared" si="0"/>
        <v>0.10199176349913501</v>
      </c>
      <c r="E12" s="15">
        <v>0.58616031221855303</v>
      </c>
      <c r="F12" s="16">
        <v>0.89522665866106277</v>
      </c>
      <c r="G12" s="15">
        <v>0.81510883482714469</v>
      </c>
      <c r="H12" s="15">
        <v>3.9927949564695288E-2</v>
      </c>
      <c r="I12" s="17">
        <v>1.4235965175622936</v>
      </c>
      <c r="J12" s="17">
        <v>1.213316261203585</v>
      </c>
    </row>
    <row r="13" spans="2:12" x14ac:dyDescent="0.25">
      <c r="B13" s="6" t="s">
        <v>19</v>
      </c>
      <c r="C13" s="14">
        <v>7021</v>
      </c>
      <c r="D13" s="15">
        <f t="shared" si="0"/>
        <v>0.10748786723617937</v>
      </c>
      <c r="E13" s="15">
        <v>0.66984760005697197</v>
      </c>
      <c r="F13" s="16">
        <v>0.90428713858424725</v>
      </c>
      <c r="G13" s="15">
        <v>0.86646821177971511</v>
      </c>
      <c r="H13" s="15">
        <v>7.8729087586109942E-2</v>
      </c>
      <c r="I13" s="17">
        <v>1.1825950719270759</v>
      </c>
      <c r="J13" s="17">
        <v>1.1558579630023389</v>
      </c>
    </row>
    <row r="14" spans="2:12" x14ac:dyDescent="0.25">
      <c r="B14" s="6" t="s">
        <v>2</v>
      </c>
      <c r="C14" s="14">
        <v>2066</v>
      </c>
      <c r="D14" s="15">
        <f t="shared" si="0"/>
        <v>3.1629388080037971E-2</v>
      </c>
      <c r="E14" s="15">
        <v>0.79186834462729916</v>
      </c>
      <c r="F14" s="16">
        <v>0.91384317521781222</v>
      </c>
      <c r="G14" s="15">
        <v>0.86858190709046457</v>
      </c>
      <c r="H14" s="15">
        <v>6.9164265129683003E-2</v>
      </c>
      <c r="I14" s="17">
        <v>1.2168441432720232</v>
      </c>
      <c r="J14" s="17">
        <v>1.1430317848410758</v>
      </c>
    </row>
    <row r="15" spans="2:12" x14ac:dyDescent="0.25">
      <c r="B15" s="6" t="s">
        <v>5</v>
      </c>
      <c r="C15" s="14">
        <v>1913</v>
      </c>
      <c r="D15" s="15">
        <f t="shared" si="0"/>
        <v>2.9287037462300401E-2</v>
      </c>
      <c r="E15" s="15">
        <v>0.85833768949294298</v>
      </c>
      <c r="F15" s="16">
        <v>0.88499738630423419</v>
      </c>
      <c r="G15" s="15">
        <v>0.86662606577344703</v>
      </c>
      <c r="H15" s="15">
        <v>9.1714434601354866E-2</v>
      </c>
      <c r="I15" s="17">
        <v>1.2096184004181914</v>
      </c>
      <c r="J15" s="17">
        <v>1.1510353227771011</v>
      </c>
    </row>
    <row r="16" spans="2:12" x14ac:dyDescent="0.25">
      <c r="B16" s="6" t="s">
        <v>4</v>
      </c>
      <c r="C16" s="14">
        <v>4502</v>
      </c>
      <c r="D16" s="15">
        <f t="shared" si="0"/>
        <v>6.8923284189898806E-2</v>
      </c>
      <c r="E16" s="15">
        <v>0.82785428698356289</v>
      </c>
      <c r="F16" s="16">
        <v>0.87916481563749449</v>
      </c>
      <c r="G16" s="15">
        <v>0.85564797424201766</v>
      </c>
      <c r="H16" s="15">
        <v>0.10143329658213891</v>
      </c>
      <c r="I16" s="17">
        <v>1.2219013771657041</v>
      </c>
      <c r="J16" s="17">
        <v>1.1652803863697343</v>
      </c>
    </row>
    <row r="17" spans="2:12" x14ac:dyDescent="0.25">
      <c r="B17" s="6" t="s">
        <v>12</v>
      </c>
      <c r="C17" s="14">
        <v>2419</v>
      </c>
      <c r="D17" s="15">
        <f t="shared" si="0"/>
        <v>3.7033634930112219E-2</v>
      </c>
      <c r="E17" s="15">
        <v>0.9338569656883009</v>
      </c>
      <c r="F17" s="16">
        <v>0.93178999586606037</v>
      </c>
      <c r="G17" s="15">
        <v>0.86719787516600266</v>
      </c>
      <c r="H17" s="15">
        <v>4.358552631578947E-2</v>
      </c>
      <c r="I17" s="17">
        <v>1.1537825547747003</v>
      </c>
      <c r="J17" s="17">
        <v>1.1505090748118636</v>
      </c>
    </row>
    <row r="18" spans="2:12" x14ac:dyDescent="0.25">
      <c r="B18" s="6" t="s">
        <v>1</v>
      </c>
      <c r="C18" s="14">
        <v>3849</v>
      </c>
      <c r="D18" s="15">
        <f t="shared" si="0"/>
        <v>5.8926192991319522E-2</v>
      </c>
      <c r="E18" s="15">
        <v>0.73213821771888798</v>
      </c>
      <c r="F18" s="16">
        <v>0.88074824629773962</v>
      </c>
      <c r="G18" s="15">
        <v>0.85344215755855213</v>
      </c>
      <c r="H18" s="15">
        <v>7.4470798265748539E-2</v>
      </c>
      <c r="I18" s="17">
        <v>1.2881267861782282</v>
      </c>
      <c r="J18" s="17">
        <v>1.1692689850958127</v>
      </c>
    </row>
    <row r="19" spans="2:12" x14ac:dyDescent="0.25">
      <c r="B19" s="6" t="s">
        <v>16</v>
      </c>
      <c r="C19" s="14">
        <v>2659</v>
      </c>
      <c r="D19" s="15">
        <f t="shared" si="0"/>
        <v>4.0707910408916241E-2</v>
      </c>
      <c r="E19" s="15">
        <v>0.91613388491914249</v>
      </c>
      <c r="F19" s="16">
        <v>0.94133132756675442</v>
      </c>
      <c r="G19" s="15">
        <v>0.89367816091954022</v>
      </c>
      <c r="H19" s="15">
        <v>4.6347793845012975E-2</v>
      </c>
      <c r="I19" s="17">
        <v>1.1241068070703273</v>
      </c>
      <c r="J19" s="17">
        <v>1.1186371100164203</v>
      </c>
    </row>
    <row r="20" spans="2:12" x14ac:dyDescent="0.25">
      <c r="B20" s="6" t="s">
        <v>18</v>
      </c>
      <c r="C20" s="14">
        <v>1172</v>
      </c>
      <c r="D20" s="15">
        <f t="shared" si="0"/>
        <v>1.7942711921492979E-2</v>
      </c>
      <c r="E20" s="15">
        <v>0.88566552901023887</v>
      </c>
      <c r="F20" s="16">
        <v>0.92320819112627983</v>
      </c>
      <c r="G20" s="15">
        <v>0.87764932562620424</v>
      </c>
      <c r="H20" s="15">
        <v>5.3299492385786802E-2</v>
      </c>
      <c r="I20" s="17">
        <v>1.1629692832764504</v>
      </c>
      <c r="J20" s="17">
        <v>1.1445086705202312</v>
      </c>
    </row>
    <row r="21" spans="2:12" x14ac:dyDescent="0.25">
      <c r="B21" s="6" t="s">
        <v>21</v>
      </c>
      <c r="C21" s="14">
        <v>3930</v>
      </c>
      <c r="D21" s="15">
        <f t="shared" si="0"/>
        <v>6.0166260965415885E-2</v>
      </c>
      <c r="E21" s="15">
        <v>0.74198473282442745</v>
      </c>
      <c r="F21" s="16">
        <v>0.90305343511450387</v>
      </c>
      <c r="G21" s="15">
        <v>0.86042524005486964</v>
      </c>
      <c r="H21" s="15">
        <v>7.665242523247047E-2</v>
      </c>
      <c r="I21" s="17">
        <v>1.1984732824427482</v>
      </c>
      <c r="J21" s="17">
        <v>1.1522633744855968</v>
      </c>
    </row>
    <row r="22" spans="2:12" x14ac:dyDescent="0.25">
      <c r="B22" s="6" t="s">
        <v>7</v>
      </c>
      <c r="C22" s="14">
        <v>2035</v>
      </c>
      <c r="D22" s="15">
        <f t="shared" si="0"/>
        <v>3.1154794164025782E-2</v>
      </c>
      <c r="E22" s="15">
        <v>0.89484029484029481</v>
      </c>
      <c r="F22" s="16">
        <v>0.913022113022113</v>
      </c>
      <c r="G22" s="15">
        <v>0.9022515101592532</v>
      </c>
      <c r="H22" s="15">
        <v>6.5955383123181374E-2</v>
      </c>
      <c r="I22" s="17">
        <v>1.1243243243243244</v>
      </c>
      <c r="J22" s="17">
        <v>1.1092806150466776</v>
      </c>
    </row>
    <row r="23" spans="2:12" x14ac:dyDescent="0.25">
      <c r="B23" s="6" t="s">
        <v>17</v>
      </c>
      <c r="C23" s="14">
        <v>3572</v>
      </c>
      <c r="D23" s="15">
        <f t="shared" si="0"/>
        <v>5.4685466709533212E-2</v>
      </c>
      <c r="E23" s="15">
        <v>0.91517357222844342</v>
      </c>
      <c r="F23" s="16">
        <v>0.92413213885778278</v>
      </c>
      <c r="G23" s="15">
        <v>0.89813398592841842</v>
      </c>
      <c r="H23" s="15">
        <v>4.9317358595709113E-2</v>
      </c>
      <c r="I23" s="17">
        <v>1.1312989921612542</v>
      </c>
      <c r="J23" s="17">
        <v>1.1214438666258795</v>
      </c>
    </row>
    <row r="24" spans="2:12" x14ac:dyDescent="0.25">
      <c r="B24" s="6" t="s">
        <v>6</v>
      </c>
      <c r="C24" s="14">
        <v>4953</v>
      </c>
      <c r="D24" s="15">
        <f t="shared" si="0"/>
        <v>7.5827860193818028E-2</v>
      </c>
      <c r="E24" s="15">
        <v>0.72239047042196647</v>
      </c>
      <c r="F24" s="16">
        <v>0.78376741368867353</v>
      </c>
      <c r="G24" s="15">
        <v>0.88457238680827277</v>
      </c>
      <c r="H24" s="15">
        <v>0.17573872472783825</v>
      </c>
      <c r="I24" s="17">
        <v>1.2004845548152634</v>
      </c>
      <c r="J24" s="17">
        <v>1.1305198434879822</v>
      </c>
    </row>
    <row r="25" spans="2:12" x14ac:dyDescent="0.25">
      <c r="B25" s="6" t="s">
        <v>13</v>
      </c>
      <c r="C25" s="14">
        <v>1433</v>
      </c>
      <c r="D25" s="15">
        <f t="shared" si="0"/>
        <v>2.1938486504692357E-2</v>
      </c>
      <c r="E25" s="15">
        <v>0.82972784368457786</v>
      </c>
      <c r="F25" s="16">
        <v>0.9483600837404047</v>
      </c>
      <c r="G25" s="15">
        <v>0.91421362489486968</v>
      </c>
      <c r="H25" s="15">
        <v>3.3653846153846152E-2</v>
      </c>
      <c r="I25" s="17">
        <v>1.1011863224005582</v>
      </c>
      <c r="J25" s="17">
        <v>1.0958788898233809</v>
      </c>
    </row>
    <row r="26" spans="2:12" x14ac:dyDescent="0.25">
      <c r="B26" s="6" t="s">
        <v>14</v>
      </c>
      <c r="C26" s="14">
        <v>6841</v>
      </c>
      <c r="D26" s="15">
        <f t="shared" si="0"/>
        <v>0.10473216062707635</v>
      </c>
      <c r="E26" s="15">
        <v>0.84592895775471422</v>
      </c>
      <c r="F26" s="16">
        <v>0.9217950592018711</v>
      </c>
      <c r="G26" s="15">
        <v>0.87938482806289964</v>
      </c>
      <c r="H26" s="15">
        <v>6.2008733624454151E-2</v>
      </c>
      <c r="I26" s="17">
        <v>1.176582370998392</v>
      </c>
      <c r="J26" s="17">
        <v>1.1391048902712977</v>
      </c>
    </row>
    <row r="27" spans="2:12" x14ac:dyDescent="0.25">
      <c r="B27" s="6" t="s">
        <v>0</v>
      </c>
      <c r="C27" s="14">
        <v>65319</v>
      </c>
      <c r="D27" s="15">
        <f t="shared" si="0"/>
        <v>1</v>
      </c>
      <c r="E27" s="104">
        <v>0.7876115678439658</v>
      </c>
      <c r="F27" s="16">
        <v>0.89955449409819499</v>
      </c>
      <c r="G27" s="15">
        <v>0.86679236480970334</v>
      </c>
      <c r="H27" s="15">
        <v>7.3154128912218064E-2</v>
      </c>
      <c r="I27" s="17">
        <v>1.2112708400312313</v>
      </c>
      <c r="J27" s="17">
        <v>1.152140108074486</v>
      </c>
    </row>
    <row r="28" spans="2:12" x14ac:dyDescent="0.25">
      <c r="C28" s="2"/>
      <c r="D28" s="2"/>
    </row>
    <row r="29" spans="2:12" ht="4.5" customHeight="1" x14ac:dyDescent="0.25">
      <c r="B29" s="7"/>
      <c r="C29" s="19"/>
      <c r="D29" s="20"/>
      <c r="E29" s="20"/>
      <c r="F29" s="20"/>
      <c r="G29" s="20"/>
      <c r="H29" s="20"/>
      <c r="I29" s="21"/>
      <c r="J29" s="21"/>
    </row>
    <row r="30" spans="2:12" ht="15.75" x14ac:dyDescent="0.25">
      <c r="B30" s="1" t="s">
        <v>24</v>
      </c>
      <c r="C30" s="8" t="s">
        <v>25</v>
      </c>
    </row>
    <row r="31" spans="2:12" ht="45" x14ac:dyDescent="0.25">
      <c r="B31" s="5" t="s">
        <v>29</v>
      </c>
      <c r="C31" s="11" t="s">
        <v>30</v>
      </c>
      <c r="D31" s="12" t="s">
        <v>31</v>
      </c>
      <c r="E31" s="12" t="s">
        <v>36</v>
      </c>
      <c r="F31" s="12" t="s">
        <v>35</v>
      </c>
      <c r="G31" s="12" t="s">
        <v>32</v>
      </c>
      <c r="H31" s="12" t="s">
        <v>33</v>
      </c>
      <c r="I31" s="13" t="s">
        <v>34</v>
      </c>
      <c r="J31" s="13" t="s">
        <v>37</v>
      </c>
      <c r="K31" s="3"/>
      <c r="L31" s="3"/>
    </row>
    <row r="32" spans="2:12" x14ac:dyDescent="0.25">
      <c r="B32" s="6" t="s">
        <v>8</v>
      </c>
      <c r="C32" s="14">
        <v>700</v>
      </c>
      <c r="D32" s="15">
        <f>C32/$C$53</f>
        <v>1.725242766303544E-2</v>
      </c>
      <c r="E32" s="15">
        <v>0.90857142857142859</v>
      </c>
      <c r="F32" s="16">
        <v>0.91714285714285715</v>
      </c>
      <c r="G32" s="15">
        <v>0.89779874213836475</v>
      </c>
      <c r="H32" s="15">
        <v>5.5634807417974323E-2</v>
      </c>
      <c r="I32" s="17">
        <v>1.1214285714285714</v>
      </c>
      <c r="J32" s="17">
        <v>1.1179245283018868</v>
      </c>
    </row>
    <row r="33" spans="2:10" x14ac:dyDescent="0.25">
      <c r="B33" s="6" t="s">
        <v>11</v>
      </c>
      <c r="C33" s="14">
        <v>540</v>
      </c>
      <c r="D33" s="15">
        <f t="shared" ref="D33:D53" si="1">C33/$C$53</f>
        <v>1.3309015625770198E-2</v>
      </c>
      <c r="E33" s="15">
        <v>0.89629629629629626</v>
      </c>
      <c r="F33" s="16">
        <v>0.92407407407407405</v>
      </c>
      <c r="G33" s="15">
        <v>0.87603305785123964</v>
      </c>
      <c r="H33" s="15">
        <v>4.9907578558225509E-2</v>
      </c>
      <c r="I33" s="17">
        <v>1.1592592592592592</v>
      </c>
      <c r="J33" s="17">
        <v>1.1549586776859504</v>
      </c>
    </row>
    <row r="34" spans="2:10" x14ac:dyDescent="0.25">
      <c r="B34" s="6" t="s">
        <v>15</v>
      </c>
      <c r="C34" s="14">
        <v>3143</v>
      </c>
      <c r="D34" s="15">
        <f t="shared" si="1"/>
        <v>7.7463400207029132E-2</v>
      </c>
      <c r="E34" s="15">
        <v>0.95832007636016547</v>
      </c>
      <c r="F34" s="16">
        <v>0.88736875596563791</v>
      </c>
      <c r="G34" s="15">
        <v>0.88313413014608233</v>
      </c>
      <c r="H34" s="15">
        <v>0.10255601136005049</v>
      </c>
      <c r="I34" s="17">
        <v>1.1345847916003817</v>
      </c>
      <c r="J34" s="17">
        <v>1.1357901726427624</v>
      </c>
    </row>
    <row r="35" spans="2:10" x14ac:dyDescent="0.25">
      <c r="B35" s="6" t="s">
        <v>10</v>
      </c>
      <c r="C35" s="14">
        <v>1201</v>
      </c>
      <c r="D35" s="15">
        <f t="shared" si="1"/>
        <v>2.9600236604722236E-2</v>
      </c>
      <c r="E35" s="15">
        <v>0.87094088259783509</v>
      </c>
      <c r="F35" s="16">
        <v>0.92839300582847628</v>
      </c>
      <c r="G35" s="15">
        <v>0.89579349904397709</v>
      </c>
      <c r="H35" s="15">
        <v>2.8973509933774833E-2</v>
      </c>
      <c r="I35" s="17">
        <v>1.1332223147377185</v>
      </c>
      <c r="J35" s="17">
        <v>1.1233269598470363</v>
      </c>
    </row>
    <row r="36" spans="2:10" x14ac:dyDescent="0.25">
      <c r="B36" s="6" t="s">
        <v>3</v>
      </c>
      <c r="C36" s="14">
        <v>845</v>
      </c>
      <c r="D36" s="15">
        <f t="shared" si="1"/>
        <v>2.0826144821807068E-2</v>
      </c>
      <c r="E36" s="15">
        <v>0.95857988165680474</v>
      </c>
      <c r="F36" s="16">
        <v>0.96568047337278107</v>
      </c>
      <c r="G36" s="15">
        <v>0.78024691358024689</v>
      </c>
      <c r="H36" s="15">
        <v>1.301775147928994E-2</v>
      </c>
      <c r="I36" s="17">
        <v>1.2319526627218935</v>
      </c>
      <c r="J36" s="17">
        <v>1.2296296296296296</v>
      </c>
    </row>
    <row r="37" spans="2:10" x14ac:dyDescent="0.25">
      <c r="B37" s="6" t="s">
        <v>9</v>
      </c>
      <c r="C37" s="14">
        <v>275</v>
      </c>
      <c r="D37" s="15">
        <f t="shared" si="1"/>
        <v>6.7777394390496374E-3</v>
      </c>
      <c r="E37" s="15">
        <v>0.89454545454545453</v>
      </c>
      <c r="F37" s="16">
        <v>0.8</v>
      </c>
      <c r="G37" s="15">
        <v>0.93495934959349591</v>
      </c>
      <c r="H37" s="15">
        <v>0.13309352517985612</v>
      </c>
      <c r="I37" s="17">
        <v>1.08</v>
      </c>
      <c r="J37" s="17">
        <v>1.065040650406504</v>
      </c>
    </row>
    <row r="38" spans="2:10" x14ac:dyDescent="0.25">
      <c r="B38" s="6" t="s">
        <v>20</v>
      </c>
      <c r="C38" s="14">
        <v>3170</v>
      </c>
      <c r="D38" s="15">
        <f t="shared" si="1"/>
        <v>7.8128850988317636E-2</v>
      </c>
      <c r="E38" s="15">
        <v>0.86719242902208205</v>
      </c>
      <c r="F38" s="16">
        <v>0.89274447949526814</v>
      </c>
      <c r="G38" s="15">
        <v>0.88104765369225169</v>
      </c>
      <c r="H38" s="15">
        <v>6.6876971608832811E-2</v>
      </c>
      <c r="I38" s="17">
        <v>1.16403785488959</v>
      </c>
      <c r="J38" s="17">
        <v>1.1313204801746088</v>
      </c>
    </row>
    <row r="39" spans="2:10" x14ac:dyDescent="0.25">
      <c r="B39" s="6" t="s">
        <v>19</v>
      </c>
      <c r="C39" s="14">
        <v>3316</v>
      </c>
      <c r="D39" s="15">
        <f t="shared" si="1"/>
        <v>8.1727214472322174E-2</v>
      </c>
      <c r="E39" s="15">
        <v>0.9170687575392038</v>
      </c>
      <c r="F39" s="16">
        <v>0.86911942098914352</v>
      </c>
      <c r="G39" s="15">
        <v>0.91680368299901349</v>
      </c>
      <c r="H39" s="15">
        <v>0.10840510840510841</v>
      </c>
      <c r="I39" s="17">
        <v>1.0989143546441495</v>
      </c>
      <c r="J39" s="17">
        <v>1.0953633673133838</v>
      </c>
    </row>
    <row r="40" spans="2:10" x14ac:dyDescent="0.25">
      <c r="B40" s="6" t="s">
        <v>2</v>
      </c>
      <c r="C40" s="14">
        <v>1589</v>
      </c>
      <c r="D40" s="15">
        <f t="shared" si="1"/>
        <v>3.916301079509045E-2</v>
      </c>
      <c r="E40" s="15">
        <v>0.89804908747640022</v>
      </c>
      <c r="F40" s="16">
        <v>0.91881686595342982</v>
      </c>
      <c r="G40" s="15">
        <v>0.87316047652417661</v>
      </c>
      <c r="H40" s="15">
        <v>7.0351758793969849E-2</v>
      </c>
      <c r="I40" s="17">
        <v>1.1453744493392071</v>
      </c>
      <c r="J40" s="17">
        <v>1.1387526278906797</v>
      </c>
    </row>
    <row r="41" spans="2:10" x14ac:dyDescent="0.25">
      <c r="B41" s="6" t="s">
        <v>5</v>
      </c>
      <c r="C41" s="14">
        <v>1127</v>
      </c>
      <c r="D41" s="15">
        <f t="shared" si="1"/>
        <v>2.7776408537487061E-2</v>
      </c>
      <c r="E41" s="15">
        <v>0.92546583850931674</v>
      </c>
      <c r="F41" s="16">
        <v>0.8571428571428571</v>
      </c>
      <c r="G41" s="15">
        <v>0.92425695110258865</v>
      </c>
      <c r="H41" s="15">
        <v>0.11868910540301152</v>
      </c>
      <c r="I41" s="17">
        <v>1.0984915705412599</v>
      </c>
      <c r="J41" s="17">
        <v>1.084372003835091</v>
      </c>
    </row>
    <row r="42" spans="2:10" x14ac:dyDescent="0.25">
      <c r="B42" s="6" t="s">
        <v>4</v>
      </c>
      <c r="C42" s="14">
        <v>3348</v>
      </c>
      <c r="D42" s="15">
        <f t="shared" si="1"/>
        <v>8.251589687977523E-2</v>
      </c>
      <c r="E42" s="15">
        <v>0.92622461170848269</v>
      </c>
      <c r="F42" s="16">
        <v>0.86827956989247312</v>
      </c>
      <c r="G42" s="15">
        <v>0.87649145436955822</v>
      </c>
      <c r="H42" s="15">
        <v>0.11780495079033701</v>
      </c>
      <c r="I42" s="17">
        <v>1.1478494623655915</v>
      </c>
      <c r="J42" s="17">
        <v>1.1386649467913577</v>
      </c>
    </row>
    <row r="43" spans="2:10" x14ac:dyDescent="0.25">
      <c r="B43" s="6" t="s">
        <v>12</v>
      </c>
      <c r="C43" s="14">
        <v>1904</v>
      </c>
      <c r="D43" s="15">
        <f t="shared" si="1"/>
        <v>4.6926603243456398E-2</v>
      </c>
      <c r="E43" s="15">
        <v>0.95483193277310929</v>
      </c>
      <c r="F43" s="16">
        <v>0.93172268907563027</v>
      </c>
      <c r="G43" s="15">
        <v>0.87953795379537958</v>
      </c>
      <c r="H43" s="15">
        <v>4.0293040293040296E-2</v>
      </c>
      <c r="I43" s="17">
        <v>1.1370798319327731</v>
      </c>
      <c r="J43" s="17">
        <v>1.1358635863586359</v>
      </c>
    </row>
    <row r="44" spans="2:10" x14ac:dyDescent="0.25">
      <c r="B44" s="6" t="s">
        <v>1</v>
      </c>
      <c r="C44" s="14">
        <v>2480</v>
      </c>
      <c r="D44" s="15">
        <f t="shared" si="1"/>
        <v>6.112288657761128E-2</v>
      </c>
      <c r="E44" s="15">
        <v>0.94758064516129037</v>
      </c>
      <c r="F44" s="16">
        <v>0.87419354838709673</v>
      </c>
      <c r="G44" s="15">
        <v>0.87021276595744679</v>
      </c>
      <c r="H44" s="15">
        <v>9.1930951425130469E-2</v>
      </c>
      <c r="I44" s="17">
        <v>1.1524193548387096</v>
      </c>
      <c r="J44" s="17">
        <v>1.1485106382978723</v>
      </c>
    </row>
    <row r="45" spans="2:10" x14ac:dyDescent="0.25">
      <c r="B45" s="6" t="s">
        <v>16</v>
      </c>
      <c r="C45" s="14">
        <v>2201</v>
      </c>
      <c r="D45" s="15">
        <f t="shared" si="1"/>
        <v>5.4246561837630013E-2</v>
      </c>
      <c r="E45" s="15">
        <v>0.93866424352567013</v>
      </c>
      <c r="F45" s="16">
        <v>0.94366197183098588</v>
      </c>
      <c r="G45" s="15">
        <v>0.90706679574056148</v>
      </c>
      <c r="H45" s="15">
        <v>4.2947558770343577E-2</v>
      </c>
      <c r="I45" s="17">
        <v>1.1040436165379373</v>
      </c>
      <c r="J45" s="17">
        <v>1.1026137463697967</v>
      </c>
    </row>
    <row r="46" spans="2:10" x14ac:dyDescent="0.25">
      <c r="B46" s="6" t="s">
        <v>18</v>
      </c>
      <c r="C46" s="14">
        <v>733</v>
      </c>
      <c r="D46" s="15">
        <f t="shared" si="1"/>
        <v>1.8065756395721399E-2</v>
      </c>
      <c r="E46" s="15">
        <v>0.93042291950886769</v>
      </c>
      <c r="F46" s="16">
        <v>0.931787175989086</v>
      </c>
      <c r="G46" s="15">
        <v>0.90615835777126097</v>
      </c>
      <c r="H46" s="15">
        <v>4.6132971506105833E-2</v>
      </c>
      <c r="I46" s="17">
        <v>1.1241473396998636</v>
      </c>
      <c r="J46" s="17">
        <v>1.1173020527859236</v>
      </c>
    </row>
    <row r="47" spans="2:10" x14ac:dyDescent="0.25">
      <c r="B47" s="6" t="s">
        <v>21</v>
      </c>
      <c r="C47" s="14">
        <v>1825</v>
      </c>
      <c r="D47" s="15">
        <f t="shared" si="1"/>
        <v>4.4979543550056685E-2</v>
      </c>
      <c r="E47" s="15">
        <v>0.89424657534246577</v>
      </c>
      <c r="F47" s="16">
        <v>0.88931506849315067</v>
      </c>
      <c r="G47" s="15">
        <v>0.93504901960784315</v>
      </c>
      <c r="H47" s="15">
        <v>8.6862106406080344E-2</v>
      </c>
      <c r="I47" s="17">
        <v>1.0783561643835617</v>
      </c>
      <c r="J47" s="17">
        <v>1.0698529411764706</v>
      </c>
    </row>
    <row r="48" spans="2:10" x14ac:dyDescent="0.25">
      <c r="B48" s="6" t="s">
        <v>7</v>
      </c>
      <c r="C48" s="14">
        <v>1465</v>
      </c>
      <c r="D48" s="15">
        <f t="shared" si="1"/>
        <v>3.6106866466209891E-2</v>
      </c>
      <c r="E48" s="15">
        <v>0.948122866894198</v>
      </c>
      <c r="F48" s="16">
        <v>0.91467576791808869</v>
      </c>
      <c r="G48" s="15">
        <v>0.93592512598992084</v>
      </c>
      <c r="H48" s="15">
        <v>6.7888662593346916E-2</v>
      </c>
      <c r="I48" s="17">
        <v>1.0750853242320819</v>
      </c>
      <c r="J48" s="17">
        <v>1.0719942404607632</v>
      </c>
    </row>
    <row r="49" spans="2:12" x14ac:dyDescent="0.25">
      <c r="B49" s="6" t="s">
        <v>17</v>
      </c>
      <c r="C49" s="14">
        <v>2656</v>
      </c>
      <c r="D49" s="15">
        <f t="shared" si="1"/>
        <v>6.5460639818603047E-2</v>
      </c>
      <c r="E49" s="15">
        <v>0.94239457831325302</v>
      </c>
      <c r="F49" s="16">
        <v>0.9262048192771084</v>
      </c>
      <c r="G49" s="15">
        <v>0.91849780263683578</v>
      </c>
      <c r="H49" s="15">
        <v>4.5778611632270171E-2</v>
      </c>
      <c r="I49" s="17">
        <v>1.1005271084337349</v>
      </c>
      <c r="J49" s="17">
        <v>1.097882540950859</v>
      </c>
    </row>
    <row r="50" spans="2:12" x14ac:dyDescent="0.25">
      <c r="B50" s="6" t="s">
        <v>6</v>
      </c>
      <c r="C50" s="14">
        <v>2746</v>
      </c>
      <c r="D50" s="15">
        <f t="shared" si="1"/>
        <v>6.7678809089564751E-2</v>
      </c>
      <c r="E50" s="15">
        <v>0.91150764748725421</v>
      </c>
      <c r="F50" s="16">
        <v>0.70757465404224329</v>
      </c>
      <c r="G50" s="15">
        <v>0.91290451458250099</v>
      </c>
      <c r="H50" s="15">
        <v>0.25504782146652499</v>
      </c>
      <c r="I50" s="17">
        <v>1.0990531682447195</v>
      </c>
      <c r="J50" s="17">
        <v>1.0950858969236916</v>
      </c>
    </row>
    <row r="51" spans="2:12" x14ac:dyDescent="0.25">
      <c r="B51" s="6" t="s">
        <v>13</v>
      </c>
      <c r="C51" s="14">
        <v>1048</v>
      </c>
      <c r="D51" s="15">
        <f t="shared" si="1"/>
        <v>2.5829348844087347E-2</v>
      </c>
      <c r="E51" s="15">
        <v>0.88740458015267176</v>
      </c>
      <c r="F51" s="16">
        <v>0.95419847328244278</v>
      </c>
      <c r="G51" s="15">
        <v>0.93548387096774188</v>
      </c>
      <c r="H51" s="15">
        <v>2.6565464895635674E-2</v>
      </c>
      <c r="I51" s="17">
        <v>1.0696564885496183</v>
      </c>
      <c r="J51" s="17">
        <v>1.0720430107526882</v>
      </c>
    </row>
    <row r="52" spans="2:12" x14ac:dyDescent="0.25">
      <c r="B52" s="6" t="s">
        <v>14</v>
      </c>
      <c r="C52" s="14">
        <v>4262</v>
      </c>
      <c r="D52" s="15">
        <f t="shared" si="1"/>
        <v>0.10504263814265292</v>
      </c>
      <c r="E52" s="15">
        <v>0.94580009385265129</v>
      </c>
      <c r="F52" s="16">
        <v>0.90919755983106521</v>
      </c>
      <c r="G52" s="15">
        <v>0.90920367154552217</v>
      </c>
      <c r="H52" s="15">
        <v>7.5374531835205996E-2</v>
      </c>
      <c r="I52" s="17">
        <v>1.1025340215861099</v>
      </c>
      <c r="J52" s="17">
        <v>1.1019598114611759</v>
      </c>
    </row>
    <row r="53" spans="2:12" x14ac:dyDescent="0.25">
      <c r="B53" s="6" t="s">
        <v>0</v>
      </c>
      <c r="C53" s="14">
        <v>40574</v>
      </c>
      <c r="D53" s="15">
        <f t="shared" si="1"/>
        <v>1</v>
      </c>
      <c r="E53" s="15">
        <f>AVERAGE(E32:E52)</f>
        <v>0.92010622987118584</v>
      </c>
      <c r="F53" s="16">
        <v>0.88896830482575051</v>
      </c>
      <c r="G53" s="15">
        <v>0.89797061254966803</v>
      </c>
      <c r="H53" s="15">
        <v>8.7649695099551839E-2</v>
      </c>
      <c r="I53" s="17">
        <v>1.1212106274954405</v>
      </c>
      <c r="J53" s="17">
        <v>1.1152030720819222</v>
      </c>
    </row>
    <row r="54" spans="2:12" s="4" customFormat="1" x14ac:dyDescent="0.25">
      <c r="C54" s="18"/>
      <c r="D54" s="18"/>
      <c r="E54" s="18"/>
      <c r="F54" s="18"/>
      <c r="G54" s="18"/>
      <c r="H54" s="18"/>
      <c r="I54" s="18"/>
      <c r="J54" s="18"/>
    </row>
    <row r="55" spans="2:12" ht="4.5" customHeight="1" x14ac:dyDescent="0.25">
      <c r="B55" s="7"/>
      <c r="C55" s="19"/>
      <c r="D55" s="20"/>
      <c r="E55" s="20"/>
      <c r="F55" s="20"/>
      <c r="G55" s="20"/>
      <c r="H55" s="20"/>
      <c r="I55" s="21"/>
      <c r="J55" s="21"/>
    </row>
    <row r="56" spans="2:12" ht="15.75" x14ac:dyDescent="0.25">
      <c r="B56" s="1" t="s">
        <v>24</v>
      </c>
      <c r="C56" s="8" t="s">
        <v>26</v>
      </c>
    </row>
    <row r="57" spans="2:12" ht="45" x14ac:dyDescent="0.25">
      <c r="B57" s="5" t="s">
        <v>29</v>
      </c>
      <c r="C57" s="11" t="s">
        <v>30</v>
      </c>
      <c r="D57" s="12" t="s">
        <v>31</v>
      </c>
      <c r="E57" s="12" t="s">
        <v>36</v>
      </c>
      <c r="F57" s="12" t="s">
        <v>35</v>
      </c>
      <c r="G57" s="12" t="s">
        <v>32</v>
      </c>
      <c r="H57" s="12" t="s">
        <v>33</v>
      </c>
      <c r="I57" s="13" t="s">
        <v>34</v>
      </c>
      <c r="J57" s="13" t="s">
        <v>37</v>
      </c>
      <c r="K57" s="3"/>
      <c r="L57" s="3"/>
    </row>
    <row r="58" spans="2:12" x14ac:dyDescent="0.25">
      <c r="B58" s="6" t="s">
        <v>8</v>
      </c>
      <c r="C58" s="14">
        <v>82</v>
      </c>
      <c r="D58" s="15">
        <f>C58/$C$79</f>
        <v>8.8039510414429888E-3</v>
      </c>
      <c r="E58" s="15">
        <v>0.69512195121951215</v>
      </c>
      <c r="F58" s="16">
        <v>0.95121951219512191</v>
      </c>
      <c r="G58" s="15">
        <v>0.80701754385964908</v>
      </c>
      <c r="H58" s="15">
        <v>2.2727272727272728E-2</v>
      </c>
      <c r="I58" s="17">
        <v>1.3048780487804879</v>
      </c>
      <c r="J58" s="17">
        <v>1.1929824561403508</v>
      </c>
    </row>
    <row r="59" spans="2:12" x14ac:dyDescent="0.25">
      <c r="B59" s="6" t="s">
        <v>11</v>
      </c>
      <c r="C59" s="14">
        <v>103</v>
      </c>
      <c r="D59" s="15">
        <f t="shared" ref="D59:D79" si="2">C59/$C$79</f>
        <v>1.1058621430105218E-2</v>
      </c>
      <c r="E59" s="15">
        <v>0.39805825242718446</v>
      </c>
      <c r="F59" s="16">
        <v>0.94174757281553401</v>
      </c>
      <c r="G59" s="15">
        <v>0.73170731707317072</v>
      </c>
      <c r="H59" s="15">
        <v>1.8691588785046728E-2</v>
      </c>
      <c r="I59" s="17">
        <v>1.2621359223300972</v>
      </c>
      <c r="J59" s="17">
        <v>1.3170731707317074</v>
      </c>
    </row>
    <row r="60" spans="2:12" x14ac:dyDescent="0.25">
      <c r="B60" s="6" t="s">
        <v>15</v>
      </c>
      <c r="C60" s="14">
        <v>814</v>
      </c>
      <c r="D60" s="15">
        <f t="shared" si="2"/>
        <v>8.7395318874812111E-2</v>
      </c>
      <c r="E60" s="15">
        <v>0.67321867321867324</v>
      </c>
      <c r="F60" s="16">
        <v>0.95208845208845205</v>
      </c>
      <c r="G60" s="15">
        <v>0.82664233576642332</v>
      </c>
      <c r="H60" s="15">
        <v>3.0339805825242719E-2</v>
      </c>
      <c r="I60" s="17">
        <v>1.2678132678132679</v>
      </c>
      <c r="J60" s="17">
        <v>1.1934306569343065</v>
      </c>
    </row>
    <row r="61" spans="2:12" x14ac:dyDescent="0.25">
      <c r="B61" s="6" t="s">
        <v>10</v>
      </c>
      <c r="C61" s="14">
        <v>154</v>
      </c>
      <c r="D61" s="15">
        <f t="shared" si="2"/>
        <v>1.6534249516856347E-2</v>
      </c>
      <c r="E61" s="15">
        <v>0.69480519480519476</v>
      </c>
      <c r="F61" s="16">
        <v>0.91558441558441561</v>
      </c>
      <c r="G61" s="15">
        <v>0.7289719626168224</v>
      </c>
      <c r="H61" s="15">
        <v>3.0769230769230771E-2</v>
      </c>
      <c r="I61" s="17">
        <v>1.3441558441558441</v>
      </c>
      <c r="J61" s="17">
        <v>1.280373831775701</v>
      </c>
    </row>
    <row r="62" spans="2:12" x14ac:dyDescent="0.25">
      <c r="B62" s="6" t="s">
        <v>3</v>
      </c>
      <c r="C62" s="14">
        <v>0</v>
      </c>
      <c r="D62" s="15">
        <f t="shared" si="2"/>
        <v>0</v>
      </c>
      <c r="E62" s="15" t="s">
        <v>23</v>
      </c>
      <c r="F62" s="16" t="s">
        <v>23</v>
      </c>
      <c r="G62" s="15" t="s">
        <v>23</v>
      </c>
      <c r="H62" s="15" t="s">
        <v>23</v>
      </c>
      <c r="I62" s="17" t="s">
        <v>23</v>
      </c>
      <c r="J62" s="17" t="s">
        <v>23</v>
      </c>
    </row>
    <row r="63" spans="2:12" x14ac:dyDescent="0.25">
      <c r="B63" s="6" t="s">
        <v>9</v>
      </c>
      <c r="C63" s="14">
        <v>55</v>
      </c>
      <c r="D63" s="15">
        <f t="shared" si="2"/>
        <v>5.9050891131629804E-3</v>
      </c>
      <c r="E63" s="15">
        <v>0.5636363636363636</v>
      </c>
      <c r="F63" s="16">
        <v>0.87272727272727268</v>
      </c>
      <c r="G63" s="15">
        <v>0.77419354838709675</v>
      </c>
      <c r="H63" s="15">
        <v>5.3571428571428568E-2</v>
      </c>
      <c r="I63" s="17">
        <v>1.290909090909091</v>
      </c>
      <c r="J63" s="17">
        <v>1.2903225806451613</v>
      </c>
    </row>
    <row r="64" spans="2:12" x14ac:dyDescent="0.25">
      <c r="B64" s="6" t="s">
        <v>20</v>
      </c>
      <c r="C64" s="14">
        <v>1233</v>
      </c>
      <c r="D64" s="15">
        <f t="shared" si="2"/>
        <v>0.13238136139145373</v>
      </c>
      <c r="E64" s="15">
        <v>0.42497972424979724</v>
      </c>
      <c r="F64" s="16">
        <v>0.90348742903487433</v>
      </c>
      <c r="G64" s="15">
        <v>0.66412213740458015</v>
      </c>
      <c r="H64" s="15">
        <v>2.02757502027575E-2</v>
      </c>
      <c r="I64" s="17">
        <v>1.5985401459854014</v>
      </c>
      <c r="J64" s="17">
        <v>1.3740458015267176</v>
      </c>
    </row>
    <row r="65" spans="2:10" x14ac:dyDescent="0.25">
      <c r="B65" s="6" t="s">
        <v>19</v>
      </c>
      <c r="C65" s="14">
        <v>1947</v>
      </c>
      <c r="D65" s="15">
        <f t="shared" si="2"/>
        <v>0.2090401546059695</v>
      </c>
      <c r="E65" s="15">
        <v>0.28454031843862354</v>
      </c>
      <c r="F65" s="16">
        <v>0.95531587057010781</v>
      </c>
      <c r="G65" s="15">
        <v>0.76534296028880866</v>
      </c>
      <c r="H65" s="15">
        <v>3.5222052067381319E-2</v>
      </c>
      <c r="I65" s="17">
        <v>1.1730868002054442</v>
      </c>
      <c r="J65" s="17">
        <v>1.2689530685920578</v>
      </c>
    </row>
    <row r="66" spans="2:10" x14ac:dyDescent="0.25">
      <c r="B66" s="6" t="s">
        <v>2</v>
      </c>
      <c r="C66" s="14">
        <v>195</v>
      </c>
      <c r="D66" s="15">
        <f t="shared" si="2"/>
        <v>2.0936225037577839E-2</v>
      </c>
      <c r="E66" s="15">
        <v>0.42051282051282052</v>
      </c>
      <c r="F66" s="16">
        <v>0.89743589743589747</v>
      </c>
      <c r="G66" s="15">
        <v>0.81707317073170727</v>
      </c>
      <c r="H66" s="15">
        <v>3.5175879396984924E-2</v>
      </c>
      <c r="I66" s="17">
        <v>1.5846153846153845</v>
      </c>
      <c r="J66" s="17">
        <v>1.1951219512195121</v>
      </c>
    </row>
    <row r="67" spans="2:10" x14ac:dyDescent="0.25">
      <c r="B67" s="6" t="s">
        <v>5</v>
      </c>
      <c r="C67" s="14">
        <v>272</v>
      </c>
      <c r="D67" s="15">
        <f t="shared" si="2"/>
        <v>2.9203349796006011E-2</v>
      </c>
      <c r="E67" s="15">
        <v>0.72426470588235292</v>
      </c>
      <c r="F67" s="16">
        <v>0.94485294117647056</v>
      </c>
      <c r="G67" s="15">
        <v>0.79695431472081213</v>
      </c>
      <c r="H67" s="15">
        <v>4.0441176470588237E-2</v>
      </c>
      <c r="I67" s="17">
        <v>1.3786764705882353</v>
      </c>
      <c r="J67" s="17">
        <v>1.233502538071066</v>
      </c>
    </row>
    <row r="68" spans="2:10" x14ac:dyDescent="0.25">
      <c r="B68" s="6" t="s">
        <v>4</v>
      </c>
      <c r="C68" s="14">
        <v>489</v>
      </c>
      <c r="D68" s="15">
        <f t="shared" si="2"/>
        <v>5.2501610478849048E-2</v>
      </c>
      <c r="E68" s="15">
        <v>0.50715746421267893</v>
      </c>
      <c r="F68" s="16">
        <v>0.91206543967280163</v>
      </c>
      <c r="G68" s="15">
        <v>0.74596774193548387</v>
      </c>
      <c r="H68" s="15">
        <v>4.5816733067729085E-2</v>
      </c>
      <c r="I68" s="17">
        <v>1.4539877300613497</v>
      </c>
      <c r="J68" s="17">
        <v>1.278225806451613</v>
      </c>
    </row>
    <row r="69" spans="2:10" x14ac:dyDescent="0.25">
      <c r="B69" s="6" t="s">
        <v>12</v>
      </c>
      <c r="C69" s="14">
        <v>143</v>
      </c>
      <c r="D69" s="15">
        <f t="shared" si="2"/>
        <v>1.535323169422375E-2</v>
      </c>
      <c r="E69" s="15">
        <v>0.77622377622377625</v>
      </c>
      <c r="F69" s="16">
        <v>0.965034965034965</v>
      </c>
      <c r="G69" s="15">
        <v>0.84684684684684686</v>
      </c>
      <c r="H69" s="15">
        <v>3.3783783783783786E-2</v>
      </c>
      <c r="I69" s="17">
        <v>1.1958041958041958</v>
      </c>
      <c r="J69" s="17">
        <v>1.1711711711711712</v>
      </c>
    </row>
    <row r="70" spans="2:10" x14ac:dyDescent="0.25">
      <c r="B70" s="6" t="s">
        <v>1</v>
      </c>
      <c r="C70" s="14">
        <v>505</v>
      </c>
      <c r="D70" s="15">
        <f t="shared" si="2"/>
        <v>5.4219454584496458E-2</v>
      </c>
      <c r="E70" s="15">
        <v>0.35643564356435642</v>
      </c>
      <c r="F70" s="16">
        <v>0.84158415841584155</v>
      </c>
      <c r="G70" s="15">
        <v>0.72777777777777775</v>
      </c>
      <c r="H70" s="15">
        <v>5.1625239005736137E-2</v>
      </c>
      <c r="I70" s="17">
        <v>1.6693069306930692</v>
      </c>
      <c r="J70" s="17">
        <v>1.2944444444444445</v>
      </c>
    </row>
    <row r="71" spans="2:10" x14ac:dyDescent="0.25">
      <c r="B71" s="6" t="s">
        <v>16</v>
      </c>
      <c r="C71" s="14">
        <v>142</v>
      </c>
      <c r="D71" s="15">
        <f t="shared" si="2"/>
        <v>1.5245866437620785E-2</v>
      </c>
      <c r="E71" s="15">
        <v>0.78873239436619713</v>
      </c>
      <c r="F71" s="16">
        <v>0.93661971830985913</v>
      </c>
      <c r="G71" s="15">
        <v>0.8571428571428571</v>
      </c>
      <c r="H71" s="15">
        <v>5.0632911392405063E-2</v>
      </c>
      <c r="I71" s="17">
        <v>1.1690140845070423</v>
      </c>
      <c r="J71" s="17">
        <v>1.1517857142857142</v>
      </c>
    </row>
    <row r="72" spans="2:10" x14ac:dyDescent="0.25">
      <c r="B72" s="6" t="s">
        <v>18</v>
      </c>
      <c r="C72" s="14">
        <v>156</v>
      </c>
      <c r="D72" s="15">
        <f t="shared" si="2"/>
        <v>1.6748980030062272E-2</v>
      </c>
      <c r="E72" s="15">
        <v>0.76282051282051277</v>
      </c>
      <c r="F72" s="16">
        <v>0.92948717948717952</v>
      </c>
      <c r="G72" s="15">
        <v>0.82352941176470584</v>
      </c>
      <c r="H72" s="15">
        <v>3.1645569620253167E-2</v>
      </c>
      <c r="I72" s="17">
        <v>1.2243589743589745</v>
      </c>
      <c r="J72" s="17">
        <v>1.1848739495798319</v>
      </c>
    </row>
    <row r="73" spans="2:10" x14ac:dyDescent="0.25">
      <c r="B73" s="6" t="s">
        <v>21</v>
      </c>
      <c r="C73" s="14">
        <v>680</v>
      </c>
      <c r="D73" s="15">
        <f t="shared" si="2"/>
        <v>7.3008374490015029E-2</v>
      </c>
      <c r="E73" s="15">
        <v>0.59264705882352942</v>
      </c>
      <c r="F73" s="16">
        <v>0.92794117647058827</v>
      </c>
      <c r="G73" s="15">
        <v>0.77419354838709675</v>
      </c>
      <c r="H73" s="15">
        <v>5.4834054834054832E-2</v>
      </c>
      <c r="I73" s="17">
        <v>1.2779411764705881</v>
      </c>
      <c r="J73" s="17">
        <v>1.2406947890818858</v>
      </c>
    </row>
    <row r="74" spans="2:10" x14ac:dyDescent="0.25">
      <c r="B74" s="6" t="s">
        <v>7</v>
      </c>
      <c r="C74" s="14">
        <v>178</v>
      </c>
      <c r="D74" s="15">
        <f t="shared" si="2"/>
        <v>1.9111015675327463E-2</v>
      </c>
      <c r="E74" s="15">
        <v>0.6966292134831461</v>
      </c>
      <c r="F74" s="16">
        <v>0.8707865168539326</v>
      </c>
      <c r="G74" s="15">
        <v>0.75806451612903225</v>
      </c>
      <c r="H74" s="15">
        <v>6.4864864864864868E-2</v>
      </c>
      <c r="I74" s="17">
        <v>1.2640449438202248</v>
      </c>
      <c r="J74" s="17">
        <v>1.25</v>
      </c>
    </row>
    <row r="75" spans="2:10" x14ac:dyDescent="0.25">
      <c r="B75" s="6" t="s">
        <v>17</v>
      </c>
      <c r="C75" s="14">
        <v>252</v>
      </c>
      <c r="D75" s="15">
        <f t="shared" si="2"/>
        <v>2.7056044663946746E-2</v>
      </c>
      <c r="E75" s="15">
        <v>0.73809523809523814</v>
      </c>
      <c r="F75" s="16">
        <v>0.92460317460317465</v>
      </c>
      <c r="G75" s="15">
        <v>0.80107526881720426</v>
      </c>
      <c r="H75" s="15">
        <v>5.46875E-2</v>
      </c>
      <c r="I75" s="17">
        <v>1.25</v>
      </c>
      <c r="J75" s="17">
        <v>1.2150537634408602</v>
      </c>
    </row>
    <row r="76" spans="2:10" x14ac:dyDescent="0.25">
      <c r="B76" s="6" t="s">
        <v>6</v>
      </c>
      <c r="C76" s="14">
        <v>885</v>
      </c>
      <c r="D76" s="15">
        <f t="shared" si="2"/>
        <v>9.501825209362251E-2</v>
      </c>
      <c r="E76" s="15">
        <v>0.48135593220338985</v>
      </c>
      <c r="F76" s="16">
        <v>0.87796610169491529</v>
      </c>
      <c r="G76" s="15">
        <v>0.82629107981220662</v>
      </c>
      <c r="H76" s="15">
        <v>7.8242229367631297E-2</v>
      </c>
      <c r="I76" s="17">
        <v>1.303954802259887</v>
      </c>
      <c r="J76" s="17">
        <v>1.192488262910798</v>
      </c>
    </row>
    <row r="77" spans="2:10" x14ac:dyDescent="0.25">
      <c r="B77" s="6" t="s">
        <v>13</v>
      </c>
      <c r="C77" s="14">
        <v>116</v>
      </c>
      <c r="D77" s="15">
        <f t="shared" si="2"/>
        <v>1.2454369765943741E-2</v>
      </c>
      <c r="E77" s="15">
        <v>0.68103448275862066</v>
      </c>
      <c r="F77" s="16">
        <v>0.93103448275862066</v>
      </c>
      <c r="G77" s="15">
        <v>0.79746835443037978</v>
      </c>
      <c r="H77" s="15">
        <v>5.6000000000000001E-2</v>
      </c>
      <c r="I77" s="17">
        <v>1.1810344827586208</v>
      </c>
      <c r="J77" s="17">
        <v>1.2278481012658229</v>
      </c>
    </row>
    <row r="78" spans="2:10" x14ac:dyDescent="0.25">
      <c r="B78" s="6" t="s">
        <v>14</v>
      </c>
      <c r="C78" s="14">
        <v>913</v>
      </c>
      <c r="D78" s="15">
        <f t="shared" si="2"/>
        <v>9.802447927850548E-2</v>
      </c>
      <c r="E78" s="15">
        <v>0.65717415115005473</v>
      </c>
      <c r="F78" s="16">
        <v>0.94852135815991234</v>
      </c>
      <c r="G78" s="15">
        <v>0.81666666666666665</v>
      </c>
      <c r="H78" s="15">
        <v>3.271537622682661E-2</v>
      </c>
      <c r="I78" s="17">
        <v>1.2968236582694415</v>
      </c>
      <c r="J78" s="17">
        <v>1.2083333333333333</v>
      </c>
    </row>
    <row r="79" spans="2:10" x14ac:dyDescent="0.25">
      <c r="B79" s="6" t="s">
        <v>0</v>
      </c>
      <c r="C79" s="14">
        <v>9314</v>
      </c>
      <c r="D79" s="15">
        <f t="shared" si="2"/>
        <v>1</v>
      </c>
      <c r="E79" s="101">
        <v>0.5077302984754134</v>
      </c>
      <c r="F79" s="16">
        <v>0.92355593729869012</v>
      </c>
      <c r="G79" s="15">
        <v>0.78050327764855154</v>
      </c>
      <c r="H79" s="15">
        <v>4.1128947644528381E-2</v>
      </c>
      <c r="I79" s="17">
        <v>1.3369121752200988</v>
      </c>
      <c r="J79" s="17">
        <v>1.2429689152040602</v>
      </c>
    </row>
    <row r="80" spans="2:10" s="4" customFormat="1" x14ac:dyDescent="0.25">
      <c r="C80" s="18"/>
      <c r="D80" s="18"/>
      <c r="E80" s="18"/>
      <c r="F80" s="18"/>
      <c r="G80" s="18"/>
      <c r="H80" s="18"/>
      <c r="I80" s="18"/>
      <c r="J80" s="18"/>
    </row>
    <row r="81" spans="2:12" ht="4.5" customHeight="1" x14ac:dyDescent="0.25">
      <c r="B81" s="7"/>
      <c r="C81" s="19"/>
      <c r="D81" s="20"/>
      <c r="E81" s="20"/>
      <c r="F81" s="20"/>
      <c r="G81" s="20"/>
      <c r="H81" s="20"/>
      <c r="I81" s="21"/>
      <c r="J81" s="21"/>
    </row>
    <row r="82" spans="2:12" ht="15.75" x14ac:dyDescent="0.25">
      <c r="B82" s="1" t="s">
        <v>24</v>
      </c>
      <c r="C82" s="8" t="s">
        <v>27</v>
      </c>
    </row>
    <row r="83" spans="2:12" ht="45" x14ac:dyDescent="0.25">
      <c r="B83" s="5" t="s">
        <v>29</v>
      </c>
      <c r="C83" s="11" t="s">
        <v>30</v>
      </c>
      <c r="D83" s="12" t="s">
        <v>31</v>
      </c>
      <c r="E83" s="12" t="s">
        <v>36</v>
      </c>
      <c r="F83" s="12" t="s">
        <v>35</v>
      </c>
      <c r="G83" s="12" t="s">
        <v>32</v>
      </c>
      <c r="H83" s="12" t="s">
        <v>33</v>
      </c>
      <c r="I83" s="13" t="s">
        <v>34</v>
      </c>
      <c r="J83" s="13" t="s">
        <v>37</v>
      </c>
      <c r="K83" s="3"/>
      <c r="L83" s="3"/>
    </row>
    <row r="84" spans="2:12" x14ac:dyDescent="0.25">
      <c r="B84" s="6" t="s">
        <v>8</v>
      </c>
      <c r="C84" s="14">
        <v>85</v>
      </c>
      <c r="D84" s="15">
        <f>C84/$C$105</f>
        <v>9.7667470987015965E-3</v>
      </c>
      <c r="E84" s="15">
        <v>0.81176470588235294</v>
      </c>
      <c r="F84" s="16">
        <v>0.90588235294117647</v>
      </c>
      <c r="G84" s="15">
        <v>0.6811594202898551</v>
      </c>
      <c r="H84" s="15">
        <v>5.434782608695652E-2</v>
      </c>
      <c r="I84" s="17">
        <v>1.411764705882353</v>
      </c>
      <c r="J84" s="17">
        <v>1.3478260869565217</v>
      </c>
    </row>
    <row r="85" spans="2:12" x14ac:dyDescent="0.25">
      <c r="B85" s="6" t="s">
        <v>11</v>
      </c>
      <c r="C85" s="14">
        <v>119</v>
      </c>
      <c r="D85" s="15">
        <f t="shared" ref="D85:D105" si="3">C85/$C$105</f>
        <v>1.3673445938182236E-2</v>
      </c>
      <c r="E85" s="15">
        <v>0.67226890756302526</v>
      </c>
      <c r="F85" s="16">
        <v>0.9327731092436975</v>
      </c>
      <c r="G85" s="15">
        <v>0.8125</v>
      </c>
      <c r="H85" s="15">
        <v>5.737704918032787E-2</v>
      </c>
      <c r="I85" s="17">
        <v>1.319327731092437</v>
      </c>
      <c r="J85" s="17">
        <v>1.25</v>
      </c>
    </row>
    <row r="86" spans="2:12" x14ac:dyDescent="0.25">
      <c r="B86" s="6" t="s">
        <v>15</v>
      </c>
      <c r="C86" s="14">
        <v>939</v>
      </c>
      <c r="D86" s="15">
        <f t="shared" si="3"/>
        <v>0.10789382971389176</v>
      </c>
      <c r="E86" s="15">
        <v>0.805111821086262</v>
      </c>
      <c r="F86" s="16">
        <v>0.93929712460063897</v>
      </c>
      <c r="G86" s="15">
        <v>0.82671957671957674</v>
      </c>
      <c r="H86" s="15">
        <v>4.6659597030752918E-2</v>
      </c>
      <c r="I86" s="17">
        <v>1.2289669861554846</v>
      </c>
      <c r="J86" s="17">
        <v>1.1957671957671958</v>
      </c>
    </row>
    <row r="87" spans="2:12" x14ac:dyDescent="0.25">
      <c r="B87" s="6" t="s">
        <v>10</v>
      </c>
      <c r="C87" s="14">
        <v>175</v>
      </c>
      <c r="D87" s="15">
        <f t="shared" si="3"/>
        <v>2.0108008732620936E-2</v>
      </c>
      <c r="E87" s="15">
        <v>0.77142857142857146</v>
      </c>
      <c r="F87" s="16">
        <v>0.91428571428571426</v>
      </c>
      <c r="G87" s="15">
        <v>0.77777777777777779</v>
      </c>
      <c r="H87" s="15">
        <v>4.4999999999999998E-2</v>
      </c>
      <c r="I87" s="17">
        <v>1.32</v>
      </c>
      <c r="J87" s="17">
        <v>1.2518518518518518</v>
      </c>
    </row>
    <row r="88" spans="2:12" x14ac:dyDescent="0.25">
      <c r="B88" s="6" t="s">
        <v>3</v>
      </c>
      <c r="C88" s="14">
        <v>18</v>
      </c>
      <c r="D88" s="15">
        <f t="shared" si="3"/>
        <v>2.0682523267838678E-3</v>
      </c>
      <c r="E88" s="15">
        <v>0.66666666666666663</v>
      </c>
      <c r="F88" s="16">
        <v>0.77777777777777779</v>
      </c>
      <c r="G88" s="15">
        <v>0.66666666666666663</v>
      </c>
      <c r="H88" s="15">
        <v>0.19047619047619047</v>
      </c>
      <c r="I88" s="17">
        <v>1.5</v>
      </c>
      <c r="J88" s="17">
        <v>1.5</v>
      </c>
    </row>
    <row r="89" spans="2:12" x14ac:dyDescent="0.25">
      <c r="B89" s="6" t="s">
        <v>9</v>
      </c>
      <c r="C89" s="14">
        <v>61</v>
      </c>
      <c r="D89" s="15">
        <f t="shared" si="3"/>
        <v>7.00907732965644E-3</v>
      </c>
      <c r="E89" s="15">
        <v>0.68852459016393441</v>
      </c>
      <c r="F89" s="16">
        <v>0.86885245901639341</v>
      </c>
      <c r="G89" s="15">
        <v>0.80952380952380953</v>
      </c>
      <c r="H89" s="15">
        <v>7.9365079365079361E-2</v>
      </c>
      <c r="I89" s="17">
        <v>1.278688524590164</v>
      </c>
      <c r="J89" s="17">
        <v>1.1904761904761905</v>
      </c>
    </row>
    <row r="90" spans="2:12" x14ac:dyDescent="0.25">
      <c r="B90" s="6" t="s">
        <v>20</v>
      </c>
      <c r="C90" s="14">
        <v>1288</v>
      </c>
      <c r="D90" s="15">
        <f t="shared" si="3"/>
        <v>0.14799494427209009</v>
      </c>
      <c r="E90" s="15">
        <v>0.296583850931677</v>
      </c>
      <c r="F90" s="16">
        <v>0.8850931677018633</v>
      </c>
      <c r="G90" s="15">
        <v>0.68062827225130895</v>
      </c>
      <c r="H90" s="15">
        <v>1.3198757763975156E-2</v>
      </c>
      <c r="I90" s="17">
        <v>1.7127329192546583</v>
      </c>
      <c r="J90" s="17">
        <v>1.4005235602094241</v>
      </c>
    </row>
    <row r="91" spans="2:12" x14ac:dyDescent="0.25">
      <c r="B91" s="6" t="s">
        <v>19</v>
      </c>
      <c r="C91" s="14">
        <v>952</v>
      </c>
      <c r="D91" s="15">
        <f t="shared" si="3"/>
        <v>0.10938756750545789</v>
      </c>
      <c r="E91" s="15">
        <v>0.66806722689075626</v>
      </c>
      <c r="F91" s="16">
        <v>0.91596638655462181</v>
      </c>
      <c r="G91" s="15">
        <v>0.79559748427672961</v>
      </c>
      <c r="H91" s="15">
        <v>7.2538860103626937E-2</v>
      </c>
      <c r="I91" s="17">
        <v>1.3508403361344539</v>
      </c>
      <c r="J91" s="17">
        <v>1.2437106918238994</v>
      </c>
    </row>
    <row r="92" spans="2:12" x14ac:dyDescent="0.25">
      <c r="B92" s="6" t="s">
        <v>2</v>
      </c>
      <c r="C92" s="14">
        <v>149</v>
      </c>
      <c r="D92" s="15">
        <f t="shared" si="3"/>
        <v>1.7120533149488682E-2</v>
      </c>
      <c r="E92" s="15">
        <v>0.46979865771812079</v>
      </c>
      <c r="F92" s="16">
        <v>0.87919463087248317</v>
      </c>
      <c r="G92" s="15">
        <v>0.8571428571428571</v>
      </c>
      <c r="H92" s="15">
        <v>0.10256410256410256</v>
      </c>
      <c r="I92" s="17">
        <v>1.3691275167785235</v>
      </c>
      <c r="J92" s="17">
        <v>1.1571428571428573</v>
      </c>
    </row>
    <row r="93" spans="2:12" x14ac:dyDescent="0.25">
      <c r="B93" s="6" t="s">
        <v>5</v>
      </c>
      <c r="C93" s="14">
        <v>253</v>
      </c>
      <c r="D93" s="15">
        <f t="shared" si="3"/>
        <v>2.9070435482017695E-2</v>
      </c>
      <c r="E93" s="15">
        <v>0.81818181818181823</v>
      </c>
      <c r="F93" s="16">
        <v>0.91304347826086951</v>
      </c>
      <c r="G93" s="15">
        <v>0.73913043478260865</v>
      </c>
      <c r="H93" s="15">
        <v>6.3241106719367585E-2</v>
      </c>
      <c r="I93" s="17">
        <v>1.3636363636363635</v>
      </c>
      <c r="J93" s="17">
        <v>1.3091787439613527</v>
      </c>
    </row>
    <row r="94" spans="2:12" x14ac:dyDescent="0.25">
      <c r="B94" s="6" t="s">
        <v>4</v>
      </c>
      <c r="C94" s="14">
        <v>401</v>
      </c>
      <c r="D94" s="15">
        <f t="shared" si="3"/>
        <v>4.6076065724462829E-2</v>
      </c>
      <c r="E94" s="15">
        <v>0.62593516209476308</v>
      </c>
      <c r="F94" s="16">
        <v>0.90523690773067333</v>
      </c>
      <c r="G94" s="15">
        <v>0.79681274900398402</v>
      </c>
      <c r="H94" s="15">
        <v>5.569007263922518E-2</v>
      </c>
      <c r="I94" s="17">
        <v>1.3541147132169575</v>
      </c>
      <c r="J94" s="17">
        <v>1.2270916334661355</v>
      </c>
    </row>
    <row r="95" spans="2:12" x14ac:dyDescent="0.25">
      <c r="B95" s="6" t="s">
        <v>12</v>
      </c>
      <c r="C95" s="14">
        <v>245</v>
      </c>
      <c r="D95" s="15">
        <f t="shared" si="3"/>
        <v>2.8151212225669308E-2</v>
      </c>
      <c r="E95" s="15">
        <v>0.88163265306122451</v>
      </c>
      <c r="F95" s="16">
        <v>0.93877551020408168</v>
      </c>
      <c r="G95" s="15">
        <v>0.85185185185185186</v>
      </c>
      <c r="H95" s="15">
        <v>4.4715447154471545E-2</v>
      </c>
      <c r="I95" s="17">
        <v>1.1551020408163266</v>
      </c>
      <c r="J95" s="17">
        <v>1.1481481481481481</v>
      </c>
    </row>
    <row r="96" spans="2:12" x14ac:dyDescent="0.25">
      <c r="B96" s="6" t="s">
        <v>1</v>
      </c>
      <c r="C96" s="14">
        <v>358</v>
      </c>
      <c r="D96" s="15">
        <f t="shared" si="3"/>
        <v>4.1135240721590256E-2</v>
      </c>
      <c r="E96" s="15">
        <v>0.48324022346368717</v>
      </c>
      <c r="F96" s="16">
        <v>0.90782122905027929</v>
      </c>
      <c r="G96" s="15">
        <v>0.75722543352601157</v>
      </c>
      <c r="H96" s="15">
        <v>3.5623409669211195E-2</v>
      </c>
      <c r="I96" s="17">
        <v>1.558659217877095</v>
      </c>
      <c r="J96" s="17">
        <v>1.3179190751445087</v>
      </c>
    </row>
    <row r="97" spans="2:12" x14ac:dyDescent="0.25">
      <c r="B97" s="6" t="s">
        <v>16</v>
      </c>
      <c r="C97" s="14">
        <v>200</v>
      </c>
      <c r="D97" s="15">
        <f t="shared" si="3"/>
        <v>2.2980581408709639E-2</v>
      </c>
      <c r="E97" s="15">
        <v>0.86</v>
      </c>
      <c r="F97" s="16">
        <v>0.9</v>
      </c>
      <c r="G97" s="15">
        <v>0.85465116279069764</v>
      </c>
      <c r="H97" s="15">
        <v>9.1787439613526575E-2</v>
      </c>
      <c r="I97" s="17">
        <v>1.2</v>
      </c>
      <c r="J97" s="17">
        <v>1.180232558139535</v>
      </c>
    </row>
    <row r="98" spans="2:12" x14ac:dyDescent="0.25">
      <c r="B98" s="6" t="s">
        <v>18</v>
      </c>
      <c r="C98" s="14">
        <v>161</v>
      </c>
      <c r="D98" s="15">
        <f t="shared" si="3"/>
        <v>1.8499368034011261E-2</v>
      </c>
      <c r="E98" s="15">
        <v>0.88819875776397517</v>
      </c>
      <c r="F98" s="16">
        <v>0.91925465838509313</v>
      </c>
      <c r="G98" s="15">
        <v>0.85314685314685312</v>
      </c>
      <c r="H98" s="15">
        <v>6.7484662576687116E-2</v>
      </c>
      <c r="I98" s="17">
        <v>1.173913043478261</v>
      </c>
      <c r="J98" s="17">
        <v>1.1538461538461537</v>
      </c>
    </row>
    <row r="99" spans="2:12" x14ac:dyDescent="0.25">
      <c r="B99" s="6" t="s">
        <v>21</v>
      </c>
      <c r="C99" s="14">
        <v>698</v>
      </c>
      <c r="D99" s="15">
        <f t="shared" si="3"/>
        <v>8.0202229116396642E-2</v>
      </c>
      <c r="E99" s="15">
        <v>0.6547277936962751</v>
      </c>
      <c r="F99" s="16">
        <v>0.92550143266475648</v>
      </c>
      <c r="G99" s="15">
        <v>0.75711159737417943</v>
      </c>
      <c r="H99" s="15">
        <v>6.3920454545454544E-2</v>
      </c>
      <c r="I99" s="17">
        <v>1.3022922636103151</v>
      </c>
      <c r="J99" s="17">
        <v>1.2647702407002188</v>
      </c>
    </row>
    <row r="100" spans="2:12" x14ac:dyDescent="0.25">
      <c r="B100" s="6" t="s">
        <v>7</v>
      </c>
      <c r="C100" s="14">
        <v>202</v>
      </c>
      <c r="D100" s="15">
        <f t="shared" si="3"/>
        <v>2.3210387222796738E-2</v>
      </c>
      <c r="E100" s="15">
        <v>0.85643564356435642</v>
      </c>
      <c r="F100" s="16">
        <v>0.92574257425742579</v>
      </c>
      <c r="G100" s="15">
        <v>0.8554913294797688</v>
      </c>
      <c r="H100" s="15">
        <v>5.2884615384615384E-2</v>
      </c>
      <c r="I100" s="17">
        <v>1.1732673267326732</v>
      </c>
      <c r="J100" s="17">
        <v>1.1502890173410405</v>
      </c>
    </row>
    <row r="101" spans="2:12" x14ac:dyDescent="0.25">
      <c r="B101" s="6" t="s">
        <v>17</v>
      </c>
      <c r="C101" s="14">
        <v>449</v>
      </c>
      <c r="D101" s="15">
        <f t="shared" si="3"/>
        <v>5.1591405262553146E-2</v>
      </c>
      <c r="E101" s="15">
        <v>0.89755011135857465</v>
      </c>
      <c r="F101" s="16">
        <v>0.89977728285077951</v>
      </c>
      <c r="G101" s="15">
        <v>0.86848635235732008</v>
      </c>
      <c r="H101" s="15">
        <v>7.5388026607538808E-2</v>
      </c>
      <c r="I101" s="17">
        <v>1.1804008908685968</v>
      </c>
      <c r="J101" s="17">
        <v>1.1662531017369726</v>
      </c>
    </row>
    <row r="102" spans="2:12" x14ac:dyDescent="0.25">
      <c r="B102" s="6" t="s">
        <v>6</v>
      </c>
      <c r="C102" s="14">
        <v>714</v>
      </c>
      <c r="D102" s="15">
        <f t="shared" si="3"/>
        <v>8.204067562909341E-2</v>
      </c>
      <c r="E102" s="15">
        <v>0.484593837535014</v>
      </c>
      <c r="F102" s="16">
        <v>0.85994397759103647</v>
      </c>
      <c r="G102" s="15">
        <v>0.82369942196531787</v>
      </c>
      <c r="H102" s="15">
        <v>8.3665338645418322E-2</v>
      </c>
      <c r="I102" s="17">
        <v>1.3109243697478992</v>
      </c>
      <c r="J102" s="17">
        <v>1.1965317919075145</v>
      </c>
    </row>
    <row r="103" spans="2:12" x14ac:dyDescent="0.25">
      <c r="B103" s="6" t="s">
        <v>13</v>
      </c>
      <c r="C103" s="14">
        <v>168</v>
      </c>
      <c r="D103" s="15">
        <f t="shared" si="3"/>
        <v>1.9303688383316097E-2</v>
      </c>
      <c r="E103" s="15">
        <v>0.73809523809523814</v>
      </c>
      <c r="F103" s="16">
        <v>0.9285714285714286</v>
      </c>
      <c r="G103" s="15">
        <v>0.83870967741935487</v>
      </c>
      <c r="H103" s="15">
        <v>5.7803468208092484E-2</v>
      </c>
      <c r="I103" s="17">
        <v>1.2083333333333333</v>
      </c>
      <c r="J103" s="17">
        <v>1.185483870967742</v>
      </c>
    </row>
    <row r="104" spans="2:12" x14ac:dyDescent="0.25">
      <c r="B104" s="6" t="s">
        <v>14</v>
      </c>
      <c r="C104" s="14">
        <v>1068</v>
      </c>
      <c r="D104" s="15">
        <f t="shared" si="3"/>
        <v>0.12271630472250948</v>
      </c>
      <c r="E104" s="15">
        <v>0.76310861423220977</v>
      </c>
      <c r="F104" s="16">
        <v>0.9382022471910112</v>
      </c>
      <c r="G104" s="15">
        <v>0.81472392638036806</v>
      </c>
      <c r="H104" s="15">
        <v>4.7397769516728624E-2</v>
      </c>
      <c r="I104" s="17">
        <v>1.2865168539325842</v>
      </c>
      <c r="J104" s="17">
        <v>1.2319018404907975</v>
      </c>
    </row>
    <row r="105" spans="2:12" x14ac:dyDescent="0.25">
      <c r="B105" s="6" t="s">
        <v>0</v>
      </c>
      <c r="C105" s="14">
        <v>8703</v>
      </c>
      <c r="D105" s="15">
        <f t="shared" si="3"/>
        <v>1</v>
      </c>
      <c r="E105" s="102">
        <v>0.65058025968056987</v>
      </c>
      <c r="F105" s="16">
        <v>0.910720441227163</v>
      </c>
      <c r="G105" s="15">
        <v>0.80254327092900035</v>
      </c>
      <c r="H105" s="15">
        <v>5.4555680539932511E-2</v>
      </c>
      <c r="I105" s="17">
        <v>1.3570033321843042</v>
      </c>
      <c r="J105" s="17">
        <v>1.2320734722712823</v>
      </c>
    </row>
    <row r="106" spans="2:12" s="4" customFormat="1" x14ac:dyDescent="0.25">
      <c r="C106" s="18"/>
      <c r="D106" s="18"/>
      <c r="E106" s="18"/>
      <c r="F106" s="18"/>
      <c r="G106" s="18"/>
      <c r="H106" s="18"/>
      <c r="I106" s="18"/>
      <c r="J106" s="18"/>
    </row>
    <row r="107" spans="2:12" ht="4.5" customHeight="1" x14ac:dyDescent="0.25">
      <c r="B107" s="7"/>
      <c r="C107" s="19"/>
      <c r="D107" s="20"/>
      <c r="E107" s="20"/>
      <c r="F107" s="20"/>
      <c r="G107" s="20"/>
      <c r="H107" s="20"/>
      <c r="I107" s="21"/>
      <c r="J107" s="21"/>
    </row>
    <row r="108" spans="2:12" ht="15.75" x14ac:dyDescent="0.25">
      <c r="B108" s="1" t="s">
        <v>24</v>
      </c>
      <c r="C108" s="8" t="s">
        <v>28</v>
      </c>
    </row>
    <row r="109" spans="2:12" ht="45" x14ac:dyDescent="0.25">
      <c r="B109" s="5" t="s">
        <v>29</v>
      </c>
      <c r="C109" s="11" t="s">
        <v>30</v>
      </c>
      <c r="D109" s="12" t="s">
        <v>31</v>
      </c>
      <c r="E109" s="12" t="s">
        <v>36</v>
      </c>
      <c r="F109" s="12" t="s">
        <v>35</v>
      </c>
      <c r="G109" s="12" t="s">
        <v>32</v>
      </c>
      <c r="H109" s="12" t="s">
        <v>33</v>
      </c>
      <c r="I109" s="13" t="s">
        <v>34</v>
      </c>
      <c r="J109" s="13" t="s">
        <v>37</v>
      </c>
      <c r="K109" s="3"/>
      <c r="L109" s="3"/>
    </row>
    <row r="110" spans="2:12" x14ac:dyDescent="0.25">
      <c r="B110" s="6" t="s">
        <v>8</v>
      </c>
      <c r="C110" s="14">
        <v>84</v>
      </c>
      <c r="D110" s="15">
        <f>C110/$C$131</f>
        <v>1.2485136741973841E-2</v>
      </c>
      <c r="E110" s="15">
        <v>0.61904761904761907</v>
      </c>
      <c r="F110" s="16">
        <v>0.91666666666666663</v>
      </c>
      <c r="G110" s="15">
        <v>0.69230769230769229</v>
      </c>
      <c r="H110" s="15">
        <v>6.9767441860465115E-2</v>
      </c>
      <c r="I110" s="17">
        <v>1.4166666666666667</v>
      </c>
      <c r="J110" s="17">
        <v>1.3076923076923077</v>
      </c>
    </row>
    <row r="111" spans="2:12" x14ac:dyDescent="0.25">
      <c r="B111" s="6" t="s">
        <v>11</v>
      </c>
      <c r="C111" s="14">
        <v>105</v>
      </c>
      <c r="D111" s="15">
        <f t="shared" ref="D111:D131" si="4">C111/$C$131</f>
        <v>1.56064209274673E-2</v>
      </c>
      <c r="E111" s="15">
        <v>0.49523809523809526</v>
      </c>
      <c r="F111" s="16">
        <v>0.91428571428571426</v>
      </c>
      <c r="G111" s="15">
        <v>0.75</v>
      </c>
      <c r="H111" s="15">
        <v>5.5555555555555552E-2</v>
      </c>
      <c r="I111" s="17">
        <v>1.3047619047619048</v>
      </c>
      <c r="J111" s="17">
        <v>1.3076923076923077</v>
      </c>
    </row>
    <row r="112" spans="2:12" x14ac:dyDescent="0.25">
      <c r="B112" s="6" t="s">
        <v>15</v>
      </c>
      <c r="C112" s="14">
        <v>520</v>
      </c>
      <c r="D112" s="15">
        <f t="shared" si="4"/>
        <v>7.7288941736028544E-2</v>
      </c>
      <c r="E112" s="15">
        <v>0.64038461538461533</v>
      </c>
      <c r="F112" s="16">
        <v>0.93269230769230771</v>
      </c>
      <c r="G112" s="15">
        <v>0.75975975975975973</v>
      </c>
      <c r="H112" s="15">
        <v>5.3231939163498096E-2</v>
      </c>
      <c r="I112" s="17">
        <v>1.2903846153846155</v>
      </c>
      <c r="J112" s="17">
        <v>1.2702702702702702</v>
      </c>
    </row>
    <row r="113" spans="2:10" x14ac:dyDescent="0.25">
      <c r="B113" s="6" t="s">
        <v>10</v>
      </c>
      <c r="C113" s="14">
        <v>183</v>
      </c>
      <c r="D113" s="15">
        <f t="shared" si="4"/>
        <v>2.7199762187871582E-2</v>
      </c>
      <c r="E113" s="15">
        <v>0.68852459016393441</v>
      </c>
      <c r="F113" s="16">
        <v>0.88524590163934425</v>
      </c>
      <c r="G113" s="15">
        <v>0.73015873015873012</v>
      </c>
      <c r="H113" s="15">
        <v>8.1632653061224483E-2</v>
      </c>
      <c r="I113" s="17">
        <v>1.3497267759562841</v>
      </c>
      <c r="J113" s="17">
        <v>1.3571428571428572</v>
      </c>
    </row>
    <row r="114" spans="2:10" x14ac:dyDescent="0.25">
      <c r="B114" s="6" t="s">
        <v>3</v>
      </c>
      <c r="C114" s="14">
        <v>30</v>
      </c>
      <c r="D114" s="15">
        <f t="shared" si="4"/>
        <v>4.4589774078478001E-3</v>
      </c>
      <c r="E114" s="15">
        <v>0.4</v>
      </c>
      <c r="F114" s="16">
        <v>0.96666666666666667</v>
      </c>
      <c r="G114" s="15">
        <v>0.58333333333333337</v>
      </c>
      <c r="H114" s="15">
        <v>3.3333333333333333E-2</v>
      </c>
      <c r="I114" s="17">
        <v>1.7333333333333334</v>
      </c>
      <c r="J114" s="17">
        <v>1.4166666666666667</v>
      </c>
    </row>
    <row r="115" spans="2:10" x14ac:dyDescent="0.25">
      <c r="B115" s="6" t="s">
        <v>9</v>
      </c>
      <c r="C115" s="14">
        <v>61</v>
      </c>
      <c r="D115" s="15">
        <f t="shared" si="4"/>
        <v>9.0665873959571933E-3</v>
      </c>
      <c r="E115" s="15">
        <v>0.57377049180327866</v>
      </c>
      <c r="F115" s="16">
        <v>0.91803278688524592</v>
      </c>
      <c r="G115" s="15">
        <v>0.7142857142857143</v>
      </c>
      <c r="H115" s="15">
        <v>6.1538461538461542E-2</v>
      </c>
      <c r="I115" s="17">
        <v>1.2131147540983607</v>
      </c>
      <c r="J115" s="17">
        <v>1.2857142857142858</v>
      </c>
    </row>
    <row r="116" spans="2:10" x14ac:dyDescent="0.25">
      <c r="B116" s="6" t="s">
        <v>20</v>
      </c>
      <c r="C116" s="14">
        <v>971</v>
      </c>
      <c r="D116" s="15">
        <f t="shared" si="4"/>
        <v>0.14432223543400713</v>
      </c>
      <c r="E116" s="15">
        <v>0.25746652935118436</v>
      </c>
      <c r="F116" s="16">
        <v>0.90628218331616894</v>
      </c>
      <c r="G116" s="15">
        <v>0.61199999999999999</v>
      </c>
      <c r="H116" s="15">
        <v>1.2358393408856848E-2</v>
      </c>
      <c r="I116" s="17">
        <v>1.6652935118434604</v>
      </c>
      <c r="J116" s="17">
        <v>1.492</v>
      </c>
    </row>
    <row r="117" spans="2:10" x14ac:dyDescent="0.25">
      <c r="B117" s="6" t="s">
        <v>19</v>
      </c>
      <c r="C117" s="14">
        <v>806</v>
      </c>
      <c r="D117" s="15">
        <f t="shared" si="4"/>
        <v>0.11979785969084424</v>
      </c>
      <c r="E117" s="15">
        <v>0.5856079404466501</v>
      </c>
      <c r="F117" s="16">
        <v>0.91191066997518611</v>
      </c>
      <c r="G117" s="15">
        <v>0.75635593220338981</v>
      </c>
      <c r="H117" s="15">
        <v>6.8126520681265207E-2</v>
      </c>
      <c r="I117" s="17">
        <v>1.3511166253101736</v>
      </c>
      <c r="J117" s="17">
        <v>1.2944915254237288</v>
      </c>
    </row>
    <row r="118" spans="2:10" x14ac:dyDescent="0.25">
      <c r="B118" s="6" t="s">
        <v>2</v>
      </c>
      <c r="C118" s="14">
        <v>133</v>
      </c>
      <c r="D118" s="15">
        <f t="shared" si="4"/>
        <v>1.9768133174791914E-2</v>
      </c>
      <c r="E118" s="15">
        <v>0.42857142857142855</v>
      </c>
      <c r="F118" s="16">
        <v>0.91729323308270672</v>
      </c>
      <c r="G118" s="15">
        <v>0.84210526315789469</v>
      </c>
      <c r="H118" s="15">
        <v>6.6666666666666666E-2</v>
      </c>
      <c r="I118" s="17">
        <v>1.3609022556390977</v>
      </c>
      <c r="J118" s="17">
        <v>1.1578947368421053</v>
      </c>
    </row>
    <row r="119" spans="2:10" x14ac:dyDescent="0.25">
      <c r="B119" s="6" t="s">
        <v>5</v>
      </c>
      <c r="C119" s="14">
        <v>261</v>
      </c>
      <c r="D119" s="15">
        <f t="shared" si="4"/>
        <v>3.8793103448275863E-2</v>
      </c>
      <c r="E119" s="15">
        <v>0.74712643678160917</v>
      </c>
      <c r="F119" s="16">
        <v>0.91570881226053635</v>
      </c>
      <c r="G119" s="15">
        <v>0.76410256410256405</v>
      </c>
      <c r="H119" s="15">
        <v>5.6603773584905662E-2</v>
      </c>
      <c r="I119" s="17">
        <v>1.3639846743295019</v>
      </c>
      <c r="J119" s="17">
        <v>1.2564102564102564</v>
      </c>
    </row>
    <row r="120" spans="2:10" x14ac:dyDescent="0.25">
      <c r="B120" s="6" t="s">
        <v>4</v>
      </c>
      <c r="C120" s="14">
        <v>264</v>
      </c>
      <c r="D120" s="15">
        <f t="shared" si="4"/>
        <v>3.9239001189060645E-2</v>
      </c>
      <c r="E120" s="15">
        <v>0.48106060606060608</v>
      </c>
      <c r="F120" s="16">
        <v>0.91666666666666663</v>
      </c>
      <c r="G120" s="15">
        <v>0.67716535433070868</v>
      </c>
      <c r="H120" s="15">
        <v>7.116104868913857E-2</v>
      </c>
      <c r="I120" s="17">
        <v>1.5303030303030303</v>
      </c>
      <c r="J120" s="17">
        <v>1.4724409448818898</v>
      </c>
    </row>
    <row r="121" spans="2:10" x14ac:dyDescent="0.25">
      <c r="B121" s="6" t="s">
        <v>12</v>
      </c>
      <c r="C121" s="14">
        <v>127</v>
      </c>
      <c r="D121" s="15">
        <f t="shared" si="4"/>
        <v>1.8876337693222354E-2</v>
      </c>
      <c r="E121" s="15">
        <v>0.89763779527559051</v>
      </c>
      <c r="F121" s="16">
        <v>0.88188976377952755</v>
      </c>
      <c r="G121" s="15">
        <v>0.7192982456140351</v>
      </c>
      <c r="H121" s="15">
        <v>0.10236220472440945</v>
      </c>
      <c r="I121" s="17">
        <v>1.3543307086614174</v>
      </c>
      <c r="J121" s="17">
        <v>1.368421052631579</v>
      </c>
    </row>
    <row r="122" spans="2:10" x14ac:dyDescent="0.25">
      <c r="B122" s="6" t="s">
        <v>1</v>
      </c>
      <c r="C122" s="14">
        <v>506</v>
      </c>
      <c r="D122" s="15">
        <f t="shared" si="4"/>
        <v>7.5208085612366235E-2</v>
      </c>
      <c r="E122" s="15">
        <v>0.22727272727272727</v>
      </c>
      <c r="F122" s="16">
        <v>0.93280632411067199</v>
      </c>
      <c r="G122" s="15">
        <v>0.85217391304347823</v>
      </c>
      <c r="H122" s="15">
        <v>4.2801556420233464E-2</v>
      </c>
      <c r="I122" s="17">
        <v>1.3814229249011858</v>
      </c>
      <c r="J122" s="17">
        <v>1.173913043478261</v>
      </c>
    </row>
    <row r="123" spans="2:10" x14ac:dyDescent="0.25">
      <c r="B123" s="6" t="s">
        <v>16</v>
      </c>
      <c r="C123" s="14">
        <v>116</v>
      </c>
      <c r="D123" s="15">
        <f t="shared" si="4"/>
        <v>1.7241379310344827E-2</v>
      </c>
      <c r="E123" s="15">
        <v>0.74137931034482762</v>
      </c>
      <c r="F123" s="16">
        <v>0.97413793103448276</v>
      </c>
      <c r="G123" s="15">
        <v>0.69767441860465118</v>
      </c>
      <c r="H123" s="15">
        <v>2.5000000000000001E-2</v>
      </c>
      <c r="I123" s="17">
        <v>1.3189655172413792</v>
      </c>
      <c r="J123" s="17">
        <v>1.3372093023255813</v>
      </c>
    </row>
    <row r="124" spans="2:10" x14ac:dyDescent="0.25">
      <c r="B124" s="6" t="s">
        <v>18</v>
      </c>
      <c r="C124" s="14">
        <v>122</v>
      </c>
      <c r="D124" s="15">
        <f t="shared" si="4"/>
        <v>1.8133174791914387E-2</v>
      </c>
      <c r="E124" s="15">
        <v>0.77049180327868849</v>
      </c>
      <c r="F124" s="16">
        <v>0.86885245901639341</v>
      </c>
      <c r="G124" s="15">
        <v>0.77659574468085102</v>
      </c>
      <c r="H124" s="15">
        <v>0.10483870967741936</v>
      </c>
      <c r="I124" s="17">
        <v>1.3032786885245902</v>
      </c>
      <c r="J124" s="17">
        <v>1.2765957446808511</v>
      </c>
    </row>
    <row r="125" spans="2:10" x14ac:dyDescent="0.25">
      <c r="B125" s="6" t="s">
        <v>21</v>
      </c>
      <c r="C125" s="14">
        <v>727</v>
      </c>
      <c r="D125" s="15">
        <f t="shared" si="4"/>
        <v>0.10805588585017836</v>
      </c>
      <c r="E125" s="15">
        <v>0.58321870701513068</v>
      </c>
      <c r="F125" s="16">
        <v>0.8927097661623109</v>
      </c>
      <c r="G125" s="15">
        <v>0.76650943396226412</v>
      </c>
      <c r="H125" s="15">
        <v>8.3783783783783788E-2</v>
      </c>
      <c r="I125" s="17">
        <v>1.3259972489683631</v>
      </c>
      <c r="J125" s="17">
        <v>1.2641509433962264</v>
      </c>
    </row>
    <row r="126" spans="2:10" x14ac:dyDescent="0.25">
      <c r="B126" s="6" t="s">
        <v>7</v>
      </c>
      <c r="C126" s="14">
        <v>190</v>
      </c>
      <c r="D126" s="15">
        <f t="shared" si="4"/>
        <v>2.8240190249702736E-2</v>
      </c>
      <c r="E126" s="15">
        <v>0.71052631578947367</v>
      </c>
      <c r="F126" s="16">
        <v>0.9263157894736842</v>
      </c>
      <c r="G126" s="15">
        <v>0.74814814814814812</v>
      </c>
      <c r="H126" s="15">
        <v>6.6326530612244902E-2</v>
      </c>
      <c r="I126" s="17">
        <v>1.3210526315789475</v>
      </c>
      <c r="J126" s="17">
        <v>1.3111111111111111</v>
      </c>
    </row>
    <row r="127" spans="2:10" x14ac:dyDescent="0.25">
      <c r="B127" s="6" t="s">
        <v>17</v>
      </c>
      <c r="C127" s="14">
        <v>215</v>
      </c>
      <c r="D127" s="15">
        <f t="shared" si="4"/>
        <v>3.1956004756242572E-2</v>
      </c>
      <c r="E127" s="15">
        <v>0.82325581395348835</v>
      </c>
      <c r="F127" s="16">
        <v>0.94883720930232562</v>
      </c>
      <c r="G127" s="15">
        <v>0.77966101694915257</v>
      </c>
      <c r="H127" s="15">
        <v>3.2258064516129031E-2</v>
      </c>
      <c r="I127" s="17">
        <v>1.2697674418604652</v>
      </c>
      <c r="J127" s="17">
        <v>1.2542372881355932</v>
      </c>
    </row>
    <row r="128" spans="2:10" x14ac:dyDescent="0.25">
      <c r="B128" s="6" t="s">
        <v>6</v>
      </c>
      <c r="C128" s="14">
        <v>608</v>
      </c>
      <c r="D128" s="15">
        <f t="shared" si="4"/>
        <v>9.0368608799048747E-2</v>
      </c>
      <c r="E128" s="15">
        <v>0.49835526315789475</v>
      </c>
      <c r="F128" s="16">
        <v>0.90131578947368418</v>
      </c>
      <c r="G128" s="15">
        <v>0.80198019801980203</v>
      </c>
      <c r="H128" s="15">
        <v>7.5590551181102361E-2</v>
      </c>
      <c r="I128" s="17">
        <v>1.3782894736842106</v>
      </c>
      <c r="J128" s="17">
        <v>1.2607260726072607</v>
      </c>
    </row>
    <row r="129" spans="2:10" x14ac:dyDescent="0.25">
      <c r="B129" s="6" t="s">
        <v>13</v>
      </c>
      <c r="C129" s="14">
        <v>101</v>
      </c>
      <c r="D129" s="15">
        <f t="shared" si="4"/>
        <v>1.5011890606420927E-2</v>
      </c>
      <c r="E129" s="15">
        <v>0.5544554455445545</v>
      </c>
      <c r="F129" s="16">
        <v>0.94059405940594054</v>
      </c>
      <c r="G129" s="15">
        <v>0.8928571428571429</v>
      </c>
      <c r="H129" s="15">
        <v>3.8461538461538464E-2</v>
      </c>
      <c r="I129" s="17">
        <v>1.1584158415841583</v>
      </c>
      <c r="J129" s="17">
        <v>1.1071428571428572</v>
      </c>
    </row>
    <row r="130" spans="2:10" x14ac:dyDescent="0.25">
      <c r="B130" s="6" t="s">
        <v>14</v>
      </c>
      <c r="C130" s="14">
        <v>598</v>
      </c>
      <c r="D130" s="15">
        <f t="shared" si="4"/>
        <v>8.8882282996432818E-2</v>
      </c>
      <c r="E130" s="15">
        <v>0.57023411371237454</v>
      </c>
      <c r="F130" s="16">
        <v>0.94147157190635455</v>
      </c>
      <c r="G130" s="15">
        <v>0.7917888563049853</v>
      </c>
      <c r="H130" s="15">
        <v>3.8016528925619832E-2</v>
      </c>
      <c r="I130" s="17">
        <v>1.3244147157190636</v>
      </c>
      <c r="J130" s="17">
        <v>1.2346041055718475</v>
      </c>
    </row>
    <row r="131" spans="2:10" x14ac:dyDescent="0.25">
      <c r="B131" s="6" t="s">
        <v>0</v>
      </c>
      <c r="C131" s="14">
        <v>6728</v>
      </c>
      <c r="D131" s="15">
        <f t="shared" si="4"/>
        <v>1</v>
      </c>
      <c r="E131" s="103">
        <v>0.5285374554102259</v>
      </c>
      <c r="F131" s="16">
        <v>0.91572532699167652</v>
      </c>
      <c r="G131" s="15">
        <v>0.75506186726659164</v>
      </c>
      <c r="H131" s="15">
        <v>5.545016780971837E-2</v>
      </c>
      <c r="I131" s="17">
        <v>1.3919441141498217</v>
      </c>
      <c r="J131" s="17">
        <v>1.2935883014623173</v>
      </c>
    </row>
    <row r="132" spans="2:10" s="4" customFormat="1" x14ac:dyDescent="0.25">
      <c r="C132" s="18"/>
      <c r="D132" s="18"/>
      <c r="E132" s="18"/>
      <c r="F132" s="18"/>
      <c r="G132" s="18"/>
      <c r="H132" s="18"/>
      <c r="I132" s="18"/>
      <c r="J132" s="1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V29"/>
  <sheetViews>
    <sheetView workbookViewId="0">
      <selection activeCell="AC23" sqref="AC23"/>
    </sheetView>
  </sheetViews>
  <sheetFormatPr defaultColWidth="11.5703125" defaultRowHeight="15" x14ac:dyDescent="0.25"/>
  <cols>
    <col min="1" max="1" width="2.140625" style="4" customWidth="1"/>
    <col min="2" max="2" width="19.28515625" style="4" bestFit="1" customWidth="1"/>
    <col min="3" max="4" width="5" style="4" bestFit="1" customWidth="1"/>
    <col min="5" max="5" width="6.7109375" style="4" bestFit="1" customWidth="1"/>
    <col min="6" max="6" width="7.28515625" style="4" bestFit="1" customWidth="1"/>
    <col min="7" max="8" width="5" style="4" bestFit="1" customWidth="1"/>
    <col min="9" max="9" width="6.7109375" style="4" bestFit="1" customWidth="1"/>
    <col min="10" max="10" width="7.28515625" style="4" bestFit="1" customWidth="1"/>
    <col min="11" max="12" width="5" style="4" bestFit="1" customWidth="1"/>
    <col min="13" max="13" width="6.7109375" style="4" bestFit="1" customWidth="1"/>
    <col min="14" max="14" width="7.28515625" style="4" bestFit="1" customWidth="1"/>
    <col min="15" max="16" width="5" style="4" bestFit="1" customWidth="1"/>
    <col min="17" max="17" width="6.7109375" style="4" bestFit="1" customWidth="1"/>
    <col min="18" max="18" width="7.28515625" style="4" bestFit="1" customWidth="1"/>
    <col min="19" max="20" width="5" style="4" bestFit="1" customWidth="1"/>
    <col min="21" max="21" width="6.7109375" style="4" bestFit="1" customWidth="1"/>
    <col min="22" max="22" width="7.28515625" style="4" bestFit="1" customWidth="1"/>
    <col min="23" max="16384" width="11.5703125" style="4"/>
  </cols>
  <sheetData>
    <row r="1" spans="2:22" x14ac:dyDescent="0.25">
      <c r="B1" s="23" t="s">
        <v>52</v>
      </c>
      <c r="C1" s="23"/>
      <c r="F1" s="39" t="s">
        <v>47</v>
      </c>
      <c r="G1" s="9"/>
      <c r="H1" s="9"/>
      <c r="I1" s="10"/>
      <c r="J1" s="10"/>
    </row>
    <row r="2" spans="2:22" x14ac:dyDescent="0.25">
      <c r="B2" s="2"/>
      <c r="C2" s="2"/>
      <c r="D2" s="2"/>
      <c r="E2" s="9"/>
      <c r="F2" s="9"/>
      <c r="G2" s="9"/>
      <c r="H2" s="9"/>
      <c r="I2" s="10"/>
      <c r="J2" s="10"/>
    </row>
    <row r="3" spans="2:22" ht="4.5" customHeight="1" x14ac:dyDescent="0.25">
      <c r="B3" s="35"/>
      <c r="C3" s="36"/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5" spans="2:22" ht="15.75" x14ac:dyDescent="0.25">
      <c r="B5" s="105" t="s">
        <v>29</v>
      </c>
      <c r="C5" s="107" t="s">
        <v>24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43"/>
      <c r="U5" s="43"/>
      <c r="V5" s="44"/>
    </row>
    <row r="6" spans="2:22" x14ac:dyDescent="0.25">
      <c r="B6" s="106"/>
      <c r="C6" s="109" t="s">
        <v>25</v>
      </c>
      <c r="D6" s="110"/>
      <c r="E6" s="110"/>
      <c r="F6" s="111"/>
      <c r="G6" s="109" t="s">
        <v>26</v>
      </c>
      <c r="H6" s="110"/>
      <c r="I6" s="110"/>
      <c r="J6" s="111"/>
      <c r="K6" s="109" t="s">
        <v>27</v>
      </c>
      <c r="L6" s="110"/>
      <c r="M6" s="110"/>
      <c r="N6" s="111"/>
      <c r="O6" s="109" t="s">
        <v>28</v>
      </c>
      <c r="P6" s="110"/>
      <c r="Q6" s="110"/>
      <c r="R6" s="111"/>
      <c r="S6" s="109" t="s">
        <v>38</v>
      </c>
      <c r="T6" s="110"/>
      <c r="U6" s="110"/>
      <c r="V6" s="111"/>
    </row>
    <row r="7" spans="2:22" x14ac:dyDescent="0.25">
      <c r="B7" s="106"/>
      <c r="C7" s="45">
        <v>2021</v>
      </c>
      <c r="D7" s="46">
        <v>2018</v>
      </c>
      <c r="E7" s="46" t="s">
        <v>43</v>
      </c>
      <c r="F7" s="47" t="s">
        <v>42</v>
      </c>
      <c r="G7" s="45">
        <v>2021</v>
      </c>
      <c r="H7" s="46">
        <v>2018</v>
      </c>
      <c r="I7" s="46" t="s">
        <v>43</v>
      </c>
      <c r="J7" s="47" t="s">
        <v>42</v>
      </c>
      <c r="K7" s="45">
        <v>2021</v>
      </c>
      <c r="L7" s="46">
        <v>2018</v>
      </c>
      <c r="M7" s="46" t="s">
        <v>43</v>
      </c>
      <c r="N7" s="47" t="s">
        <v>42</v>
      </c>
      <c r="O7" s="45">
        <v>2021</v>
      </c>
      <c r="P7" s="46">
        <v>2018</v>
      </c>
      <c r="Q7" s="46" t="s">
        <v>43</v>
      </c>
      <c r="R7" s="47" t="s">
        <v>42</v>
      </c>
      <c r="S7" s="45">
        <v>2021</v>
      </c>
      <c r="T7" s="46">
        <v>2018</v>
      </c>
      <c r="U7" s="46" t="s">
        <v>43</v>
      </c>
      <c r="V7" s="47" t="s">
        <v>42</v>
      </c>
    </row>
    <row r="8" spans="2:22" x14ac:dyDescent="0.25">
      <c r="B8" s="40" t="s">
        <v>8</v>
      </c>
      <c r="C8" s="25">
        <v>1.1214285714285701</v>
      </c>
      <c r="D8" s="26">
        <v>1.1499999999999999</v>
      </c>
      <c r="E8" s="27">
        <f>C8-D8</f>
        <v>-2.8571428571429802E-2</v>
      </c>
      <c r="F8" s="28">
        <f>E8/D8</f>
        <v>-2.4844720496895484E-2</v>
      </c>
      <c r="G8" s="25">
        <v>1.3048780487804901</v>
      </c>
      <c r="H8" s="27">
        <v>1.34</v>
      </c>
      <c r="I8" s="27">
        <f>G8-H8</f>
        <v>-3.5121951219510006E-2</v>
      </c>
      <c r="J8" s="28">
        <f>I8/H8</f>
        <v>-2.6210411357843286E-2</v>
      </c>
      <c r="K8" s="25">
        <v>1.411764705882353</v>
      </c>
      <c r="L8" s="27">
        <v>1.35</v>
      </c>
      <c r="M8" s="27">
        <f>K8-L8</f>
        <v>6.1764705882352944E-2</v>
      </c>
      <c r="N8" s="28">
        <f>M8/L8</f>
        <v>4.5751633986928102E-2</v>
      </c>
      <c r="O8" s="25">
        <v>1.4166666666666667</v>
      </c>
      <c r="P8" s="27">
        <v>1.35</v>
      </c>
      <c r="Q8" s="27">
        <f>O8-P8</f>
        <v>6.6666666666666652E-2</v>
      </c>
      <c r="R8" s="28">
        <f>Q8/P8</f>
        <v>4.9382716049382699E-2</v>
      </c>
      <c r="S8" s="25">
        <v>1.1892744479495267</v>
      </c>
      <c r="T8" s="27">
        <v>1.21</v>
      </c>
      <c r="U8" s="27">
        <f>S8-T8</f>
        <v>-2.0725552050473217E-2</v>
      </c>
      <c r="V8" s="28">
        <f>U8/T8</f>
        <v>-1.712855541361423E-2</v>
      </c>
    </row>
    <row r="9" spans="2:22" x14ac:dyDescent="0.25">
      <c r="B9" s="41" t="s">
        <v>11</v>
      </c>
      <c r="C9" s="25">
        <v>1.1592592592592592</v>
      </c>
      <c r="D9" s="26">
        <v>1.18</v>
      </c>
      <c r="E9" s="27">
        <f t="shared" ref="E9:E29" si="0">C9-D9</f>
        <v>-2.0740740740740726E-2</v>
      </c>
      <c r="F9" s="28">
        <f t="shared" ref="F9:F29" si="1">E9/D9</f>
        <v>-1.7576898932831125E-2</v>
      </c>
      <c r="G9" s="25">
        <v>1.2621359223300972</v>
      </c>
      <c r="H9" s="27">
        <v>1.26</v>
      </c>
      <c r="I9" s="27">
        <f t="shared" ref="I9:I29" si="2">G9-H9</f>
        <v>2.1359223300971841E-3</v>
      </c>
      <c r="J9" s="28">
        <f t="shared" ref="J9:J29" si="3">I9/H9</f>
        <v>1.6951764524580826E-3</v>
      </c>
      <c r="K9" s="25">
        <v>1.319327731092437</v>
      </c>
      <c r="L9" s="27">
        <v>1.3</v>
      </c>
      <c r="M9" s="27">
        <f t="shared" ref="M9:M29" si="4">K9-L9</f>
        <v>1.9327731092436906E-2</v>
      </c>
      <c r="N9" s="28">
        <f t="shared" ref="N9:N29" si="5">M9/L9</f>
        <v>1.4867485455720697E-2</v>
      </c>
      <c r="O9" s="25">
        <v>1.3047619047619048</v>
      </c>
      <c r="P9" s="27">
        <v>1.39</v>
      </c>
      <c r="Q9" s="27">
        <f t="shared" ref="Q9:Q29" si="6">O9-P9</f>
        <v>-8.5238095238095113E-2</v>
      </c>
      <c r="R9" s="28">
        <f t="shared" ref="R9:R29" si="7">Q9/P9</f>
        <v>-6.1322370674888577E-2</v>
      </c>
      <c r="S9" s="25">
        <v>1.2110726643598615</v>
      </c>
      <c r="T9" s="27">
        <v>1.23</v>
      </c>
      <c r="U9" s="27">
        <f t="shared" ref="U9:U29" si="8">S9-T9</f>
        <v>-1.8927335640138487E-2</v>
      </c>
      <c r="V9" s="28">
        <f t="shared" ref="V9:V29" si="9">U9/T9</f>
        <v>-1.5388077756210152E-2</v>
      </c>
    </row>
    <row r="10" spans="2:22" x14ac:dyDescent="0.25">
      <c r="B10" s="41" t="s">
        <v>15</v>
      </c>
      <c r="C10" s="25">
        <v>1.1345847916003817</v>
      </c>
      <c r="D10" s="26">
        <v>1.18</v>
      </c>
      <c r="E10" s="27">
        <f t="shared" si="0"/>
        <v>-4.5415208399618212E-2</v>
      </c>
      <c r="F10" s="28">
        <f t="shared" si="1"/>
        <v>-3.8487464745439168E-2</v>
      </c>
      <c r="G10" s="25">
        <v>1.2678132678132679</v>
      </c>
      <c r="H10" s="27">
        <v>1.26</v>
      </c>
      <c r="I10" s="27">
        <f t="shared" si="2"/>
        <v>7.8132678132678546E-3</v>
      </c>
      <c r="J10" s="28">
        <f t="shared" si="3"/>
        <v>6.2010062010062336E-3</v>
      </c>
      <c r="K10" s="25">
        <v>1.2289669861554846</v>
      </c>
      <c r="L10" s="27">
        <v>1.32</v>
      </c>
      <c r="M10" s="27">
        <f t="shared" si="4"/>
        <v>-9.1033013844515454E-2</v>
      </c>
      <c r="N10" s="28">
        <f t="shared" si="5"/>
        <v>-6.8964404427663217E-2</v>
      </c>
      <c r="O10" s="25">
        <v>1.2903846153846155</v>
      </c>
      <c r="P10" s="27">
        <v>1.32</v>
      </c>
      <c r="Q10" s="27">
        <f t="shared" si="6"/>
        <v>-2.9615384615384599E-2</v>
      </c>
      <c r="R10" s="28">
        <f t="shared" si="7"/>
        <v>-2.2435897435897422E-2</v>
      </c>
      <c r="S10" s="25">
        <v>1.1859305760709011</v>
      </c>
      <c r="T10" s="27">
        <v>1.23</v>
      </c>
      <c r="U10" s="27">
        <f t="shared" si="8"/>
        <v>-4.406942392909885E-2</v>
      </c>
      <c r="V10" s="28">
        <f t="shared" si="9"/>
        <v>-3.5828799942356791E-2</v>
      </c>
    </row>
    <row r="11" spans="2:22" x14ac:dyDescent="0.25">
      <c r="B11" s="41" t="s">
        <v>10</v>
      </c>
      <c r="C11" s="25">
        <v>1.1332223147377185</v>
      </c>
      <c r="D11" s="26">
        <v>1.1499999999999999</v>
      </c>
      <c r="E11" s="27">
        <f t="shared" si="0"/>
        <v>-1.6777685262281405E-2</v>
      </c>
      <c r="F11" s="28">
        <f t="shared" si="1"/>
        <v>-1.4589291532418615E-2</v>
      </c>
      <c r="G11" s="25">
        <v>1.3441558441558441</v>
      </c>
      <c r="H11" s="27">
        <v>1.23</v>
      </c>
      <c r="I11" s="27">
        <f t="shared" si="2"/>
        <v>0.11415584415584412</v>
      </c>
      <c r="J11" s="28">
        <f t="shared" si="3"/>
        <v>9.2809629394995222E-2</v>
      </c>
      <c r="K11" s="25">
        <v>1.32</v>
      </c>
      <c r="L11" s="27">
        <v>1.36</v>
      </c>
      <c r="M11" s="27">
        <f t="shared" si="4"/>
        <v>-4.0000000000000036E-2</v>
      </c>
      <c r="N11" s="28">
        <f t="shared" si="5"/>
        <v>-2.9411764705882377E-2</v>
      </c>
      <c r="O11" s="25">
        <v>1.3497267759562841</v>
      </c>
      <c r="P11" s="27">
        <v>1.36</v>
      </c>
      <c r="Q11" s="27">
        <f t="shared" si="6"/>
        <v>-1.0273224043716001E-2</v>
      </c>
      <c r="R11" s="28">
        <f t="shared" si="7"/>
        <v>-7.5538412086147057E-3</v>
      </c>
      <c r="S11" s="25">
        <v>1.1943957968476357</v>
      </c>
      <c r="T11" s="27">
        <v>1.2</v>
      </c>
      <c r="U11" s="27">
        <f t="shared" si="8"/>
        <v>-5.6042031523642066E-3</v>
      </c>
      <c r="V11" s="28">
        <f t="shared" si="9"/>
        <v>-4.6701692936368389E-3</v>
      </c>
    </row>
    <row r="12" spans="2:22" x14ac:dyDescent="0.25">
      <c r="B12" s="41" t="s">
        <v>3</v>
      </c>
      <c r="C12" s="25">
        <v>1.2319526627218935</v>
      </c>
      <c r="D12" s="26">
        <v>1.1299999999999999</v>
      </c>
      <c r="E12" s="27">
        <f t="shared" si="0"/>
        <v>0.10195266272189363</v>
      </c>
      <c r="F12" s="28">
        <f t="shared" si="1"/>
        <v>9.022359532910941E-2</v>
      </c>
      <c r="G12" s="29" t="s">
        <v>23</v>
      </c>
      <c r="H12" s="30">
        <v>1.47</v>
      </c>
      <c r="I12" s="30" t="s">
        <v>23</v>
      </c>
      <c r="J12" s="31" t="s">
        <v>23</v>
      </c>
      <c r="K12" s="25">
        <v>1.5</v>
      </c>
      <c r="L12" s="30" t="s">
        <v>23</v>
      </c>
      <c r="M12" s="30" t="s">
        <v>23</v>
      </c>
      <c r="N12" s="31" t="s">
        <v>23</v>
      </c>
      <c r="O12" s="25">
        <v>1.7333333333333334</v>
      </c>
      <c r="P12" s="27">
        <v>1.39</v>
      </c>
      <c r="Q12" s="27">
        <f t="shared" si="6"/>
        <v>0.34333333333333349</v>
      </c>
      <c r="R12" s="28">
        <f t="shared" si="7"/>
        <v>0.2470023980815349</v>
      </c>
      <c r="S12" s="25">
        <v>1.2541993281075028</v>
      </c>
      <c r="T12" s="27">
        <v>1.32</v>
      </c>
      <c r="U12" s="27">
        <f t="shared" si="8"/>
        <v>-6.5800671892497276E-2</v>
      </c>
      <c r="V12" s="28">
        <f t="shared" si="9"/>
        <v>-4.9848993857952481E-2</v>
      </c>
    </row>
    <row r="13" spans="2:22" x14ac:dyDescent="0.25">
      <c r="B13" s="41" t="s">
        <v>9</v>
      </c>
      <c r="C13" s="25">
        <v>1.08</v>
      </c>
      <c r="D13" s="26">
        <v>1.1299999999999999</v>
      </c>
      <c r="E13" s="27">
        <f t="shared" si="0"/>
        <v>-4.9999999999999822E-2</v>
      </c>
      <c r="F13" s="28">
        <f t="shared" si="1"/>
        <v>-4.4247787610619316E-2</v>
      </c>
      <c r="G13" s="25">
        <v>1.290909090909091</v>
      </c>
      <c r="H13" s="27">
        <v>1.37</v>
      </c>
      <c r="I13" s="27">
        <f t="shared" si="2"/>
        <v>-7.9090909090909101E-2</v>
      </c>
      <c r="J13" s="28">
        <f t="shared" si="3"/>
        <v>-5.773059057730591E-2</v>
      </c>
      <c r="K13" s="25">
        <v>1.278688524590164</v>
      </c>
      <c r="L13" s="27">
        <v>1.52</v>
      </c>
      <c r="M13" s="27">
        <f t="shared" si="4"/>
        <v>-0.241311475409836</v>
      </c>
      <c r="N13" s="28">
        <f t="shared" si="5"/>
        <v>-0.15875754961173422</v>
      </c>
      <c r="O13" s="25">
        <v>1.2131147540983607</v>
      </c>
      <c r="P13" s="27">
        <v>1.47</v>
      </c>
      <c r="Q13" s="27">
        <f t="shared" si="6"/>
        <v>-0.2568852459016393</v>
      </c>
      <c r="R13" s="28">
        <f t="shared" si="7"/>
        <v>-0.17475186796029885</v>
      </c>
      <c r="S13" s="25">
        <v>1.1504424778761062</v>
      </c>
      <c r="T13" s="27">
        <v>1.25</v>
      </c>
      <c r="U13" s="27">
        <f t="shared" si="8"/>
        <v>-9.9557522123893794E-2</v>
      </c>
      <c r="V13" s="28">
        <f t="shared" si="9"/>
        <v>-7.9646017699115029E-2</v>
      </c>
    </row>
    <row r="14" spans="2:22" x14ac:dyDescent="0.25">
      <c r="B14" s="41" t="s">
        <v>20</v>
      </c>
      <c r="C14" s="25">
        <v>1.16403785488959</v>
      </c>
      <c r="D14" s="26">
        <v>1.17</v>
      </c>
      <c r="E14" s="27">
        <f t="shared" si="0"/>
        <v>-5.9621451104099332E-3</v>
      </c>
      <c r="F14" s="28">
        <f t="shared" si="1"/>
        <v>-5.0958505217178918E-3</v>
      </c>
      <c r="G14" s="25">
        <v>1.5985401459854014</v>
      </c>
      <c r="H14" s="27">
        <v>1.56</v>
      </c>
      <c r="I14" s="27">
        <f t="shared" si="2"/>
        <v>3.8540145985401342E-2</v>
      </c>
      <c r="J14" s="28">
        <f t="shared" si="3"/>
        <v>2.4705221785513681E-2</v>
      </c>
      <c r="K14" s="25">
        <v>1.7127329192546583</v>
      </c>
      <c r="L14" s="27">
        <v>1.57</v>
      </c>
      <c r="M14" s="27">
        <f t="shared" si="4"/>
        <v>0.14273291925465825</v>
      </c>
      <c r="N14" s="28">
        <f t="shared" si="5"/>
        <v>9.0912687423349195E-2</v>
      </c>
      <c r="O14" s="25">
        <v>1.6652935118434604</v>
      </c>
      <c r="P14" s="27">
        <v>1.53</v>
      </c>
      <c r="Q14" s="27">
        <f t="shared" si="6"/>
        <v>0.13529351184346039</v>
      </c>
      <c r="R14" s="28">
        <f t="shared" si="7"/>
        <v>8.8427131923830324E-2</v>
      </c>
      <c r="S14" s="25">
        <v>1.4235965175622936</v>
      </c>
      <c r="T14" s="27">
        <v>1.35</v>
      </c>
      <c r="U14" s="27">
        <f t="shared" si="8"/>
        <v>7.3596517562293462E-2</v>
      </c>
      <c r="V14" s="28">
        <f t="shared" si="9"/>
        <v>5.451593893503219E-2</v>
      </c>
    </row>
    <row r="15" spans="2:22" x14ac:dyDescent="0.25">
      <c r="B15" s="41" t="s">
        <v>19</v>
      </c>
      <c r="C15" s="25">
        <v>1.0989143546441495</v>
      </c>
      <c r="D15" s="26">
        <v>1.17</v>
      </c>
      <c r="E15" s="27">
        <f t="shared" si="0"/>
        <v>-7.108564535585038E-2</v>
      </c>
      <c r="F15" s="28">
        <f t="shared" si="1"/>
        <v>-6.0756961842607163E-2</v>
      </c>
      <c r="G15" s="25">
        <v>1.1730868002054442</v>
      </c>
      <c r="H15" s="27">
        <v>1.37</v>
      </c>
      <c r="I15" s="27">
        <f t="shared" si="2"/>
        <v>-0.1969131997945559</v>
      </c>
      <c r="J15" s="28">
        <f t="shared" si="3"/>
        <v>-0.14373226262376343</v>
      </c>
      <c r="K15" s="25">
        <v>1.3508403361344539</v>
      </c>
      <c r="L15" s="27">
        <v>1.38</v>
      </c>
      <c r="M15" s="27">
        <f t="shared" si="4"/>
        <v>-2.9159663865546026E-2</v>
      </c>
      <c r="N15" s="28">
        <f t="shared" si="5"/>
        <v>-2.1130191206917413E-2</v>
      </c>
      <c r="O15" s="25">
        <v>1.3511166253101736</v>
      </c>
      <c r="P15" s="27">
        <v>1.49</v>
      </c>
      <c r="Q15" s="27">
        <f t="shared" si="6"/>
        <v>-0.13888337468982637</v>
      </c>
      <c r="R15" s="28">
        <f t="shared" si="7"/>
        <v>-9.3210318583776083E-2</v>
      </c>
      <c r="S15" s="25">
        <v>1.1825950719270759</v>
      </c>
      <c r="T15" s="27">
        <v>1.3</v>
      </c>
      <c r="U15" s="27">
        <f t="shared" si="8"/>
        <v>-0.11740492807292413</v>
      </c>
      <c r="V15" s="28">
        <f t="shared" si="9"/>
        <v>-9.0311483133018552E-2</v>
      </c>
    </row>
    <row r="16" spans="2:22" x14ac:dyDescent="0.25">
      <c r="B16" s="41" t="s">
        <v>2</v>
      </c>
      <c r="C16" s="25">
        <v>1.1453744493392071</v>
      </c>
      <c r="D16" s="26">
        <v>1.19</v>
      </c>
      <c r="E16" s="27">
        <f t="shared" si="0"/>
        <v>-4.4625550660792879E-2</v>
      </c>
      <c r="F16" s="28">
        <f t="shared" si="1"/>
        <v>-3.7500462740162083E-2</v>
      </c>
      <c r="G16" s="25">
        <v>1.5846153846153845</v>
      </c>
      <c r="H16" s="27">
        <v>1.59</v>
      </c>
      <c r="I16" s="27">
        <f t="shared" si="2"/>
        <v>-5.3846153846155431E-3</v>
      </c>
      <c r="J16" s="28">
        <f t="shared" si="3"/>
        <v>-3.3865505563619768E-3</v>
      </c>
      <c r="K16" s="25">
        <v>1.3691275167785235</v>
      </c>
      <c r="L16" s="27">
        <v>1.66</v>
      </c>
      <c r="M16" s="27">
        <f t="shared" si="4"/>
        <v>-0.29087248322147641</v>
      </c>
      <c r="N16" s="28">
        <f t="shared" si="5"/>
        <v>-0.17522438748281713</v>
      </c>
      <c r="O16" s="25">
        <v>1.3609022556390977</v>
      </c>
      <c r="P16" s="27">
        <v>1.65</v>
      </c>
      <c r="Q16" s="27">
        <f t="shared" si="6"/>
        <v>-0.28909774436090219</v>
      </c>
      <c r="R16" s="28">
        <f t="shared" si="7"/>
        <v>-0.17521075415812254</v>
      </c>
      <c r="S16" s="25">
        <v>1.2168441432720232</v>
      </c>
      <c r="T16" s="27">
        <v>1.31</v>
      </c>
      <c r="U16" s="27">
        <f t="shared" si="8"/>
        <v>-9.3155856727976882E-2</v>
      </c>
      <c r="V16" s="28">
        <f t="shared" si="9"/>
        <v>-7.1111341013722809E-2</v>
      </c>
    </row>
    <row r="17" spans="2:22" x14ac:dyDescent="0.25">
      <c r="B17" s="41" t="s">
        <v>5</v>
      </c>
      <c r="C17" s="25">
        <v>1.0984915705412599</v>
      </c>
      <c r="D17" s="27">
        <v>1.1200000000000001</v>
      </c>
      <c r="E17" s="27">
        <f t="shared" si="0"/>
        <v>-2.1508429458740208E-2</v>
      </c>
      <c r="F17" s="28">
        <f t="shared" si="1"/>
        <v>-1.9203954873875183E-2</v>
      </c>
      <c r="G17" s="25">
        <v>1.3786764705882353</v>
      </c>
      <c r="H17" s="27">
        <v>1.41</v>
      </c>
      <c r="I17" s="27">
        <f t="shared" si="2"/>
        <v>-3.1323529411764639E-2</v>
      </c>
      <c r="J17" s="28">
        <f t="shared" si="3"/>
        <v>-2.2215269086357903E-2</v>
      </c>
      <c r="K17" s="25">
        <v>1.3636363636363635</v>
      </c>
      <c r="L17" s="27">
        <v>1.36</v>
      </c>
      <c r="M17" s="27">
        <f t="shared" si="4"/>
        <v>3.6363636363634377E-3</v>
      </c>
      <c r="N17" s="28">
        <f t="shared" si="5"/>
        <v>2.673796791443704E-3</v>
      </c>
      <c r="O17" s="25">
        <v>1.3639846743295019</v>
      </c>
      <c r="P17" s="27">
        <v>1.4</v>
      </c>
      <c r="Q17" s="27">
        <f t="shared" si="6"/>
        <v>-3.6015325670498033E-2</v>
      </c>
      <c r="R17" s="28">
        <f t="shared" si="7"/>
        <v>-2.5725232621784312E-2</v>
      </c>
      <c r="S17" s="25">
        <v>1.2096184004181914</v>
      </c>
      <c r="T17" s="27">
        <v>1.24</v>
      </c>
      <c r="U17" s="27">
        <f t="shared" si="8"/>
        <v>-3.0381599581808638E-2</v>
      </c>
      <c r="V17" s="28">
        <f t="shared" si="9"/>
        <v>-2.4501289985329546E-2</v>
      </c>
    </row>
    <row r="18" spans="2:22" x14ac:dyDescent="0.25">
      <c r="B18" s="41" t="s">
        <v>4</v>
      </c>
      <c r="C18" s="25">
        <v>1.1478494623655915</v>
      </c>
      <c r="D18" s="27">
        <v>1.23</v>
      </c>
      <c r="E18" s="27">
        <f t="shared" si="0"/>
        <v>-8.2150537634408494E-2</v>
      </c>
      <c r="F18" s="28">
        <f t="shared" si="1"/>
        <v>-6.6789054987323973E-2</v>
      </c>
      <c r="G18" s="25">
        <v>1.4539877300613497</v>
      </c>
      <c r="H18" s="27">
        <v>1.55</v>
      </c>
      <c r="I18" s="27">
        <f t="shared" si="2"/>
        <v>-9.6012269938650308E-2</v>
      </c>
      <c r="J18" s="28">
        <f t="shared" si="3"/>
        <v>-6.1943399960419553E-2</v>
      </c>
      <c r="K18" s="25">
        <v>1.3541147132169575</v>
      </c>
      <c r="L18" s="27">
        <v>1.56</v>
      </c>
      <c r="M18" s="27">
        <f t="shared" si="4"/>
        <v>-0.20588528678304252</v>
      </c>
      <c r="N18" s="28">
        <f t="shared" si="5"/>
        <v>-0.13197774793784778</v>
      </c>
      <c r="O18" s="25">
        <v>1.5303030303030303</v>
      </c>
      <c r="P18" s="27">
        <v>1.54</v>
      </c>
      <c r="Q18" s="27">
        <f t="shared" si="6"/>
        <v>-9.6969696969697594E-3</v>
      </c>
      <c r="R18" s="28">
        <f t="shared" si="7"/>
        <v>-6.2967335694608826E-3</v>
      </c>
      <c r="S18" s="25">
        <v>1.2219013771657041</v>
      </c>
      <c r="T18" s="27">
        <v>1.32</v>
      </c>
      <c r="U18" s="27">
        <f t="shared" si="8"/>
        <v>-9.8098622834295934E-2</v>
      </c>
      <c r="V18" s="28">
        <f t="shared" si="9"/>
        <v>-7.4317138510830244E-2</v>
      </c>
    </row>
    <row r="19" spans="2:22" x14ac:dyDescent="0.25">
      <c r="B19" s="41" t="s">
        <v>12</v>
      </c>
      <c r="C19" s="25">
        <v>1.1370798319327731</v>
      </c>
      <c r="D19" s="27">
        <v>1.21</v>
      </c>
      <c r="E19" s="27">
        <f t="shared" si="0"/>
        <v>-7.2920168067226898E-2</v>
      </c>
      <c r="F19" s="28">
        <f t="shared" si="1"/>
        <v>-6.0264601708451986E-2</v>
      </c>
      <c r="G19" s="25">
        <v>1.1958041958041958</v>
      </c>
      <c r="H19" s="27">
        <v>1.29</v>
      </c>
      <c r="I19" s="27">
        <f t="shared" si="2"/>
        <v>-9.41958041958042E-2</v>
      </c>
      <c r="J19" s="28">
        <f t="shared" si="3"/>
        <v>-7.3020003252561388E-2</v>
      </c>
      <c r="K19" s="25">
        <v>1.1551020408163266</v>
      </c>
      <c r="L19" s="27">
        <v>1.32</v>
      </c>
      <c r="M19" s="27">
        <f t="shared" si="4"/>
        <v>-0.16489795918367345</v>
      </c>
      <c r="N19" s="28">
        <f t="shared" si="5"/>
        <v>-0.12492269635126776</v>
      </c>
      <c r="O19" s="25">
        <v>1.3543307086614174</v>
      </c>
      <c r="P19" s="27">
        <v>1.33</v>
      </c>
      <c r="Q19" s="27">
        <f t="shared" si="6"/>
        <v>2.4330708661417288E-2</v>
      </c>
      <c r="R19" s="28">
        <f t="shared" si="7"/>
        <v>1.8293765910840067E-2</v>
      </c>
      <c r="S19" s="25">
        <v>1.1537825547747003</v>
      </c>
      <c r="T19" s="27">
        <v>1.24</v>
      </c>
      <c r="U19" s="27">
        <f t="shared" si="8"/>
        <v>-8.6217445225299727E-2</v>
      </c>
      <c r="V19" s="28">
        <f t="shared" si="9"/>
        <v>-6.9530197762338486E-2</v>
      </c>
    </row>
    <row r="20" spans="2:22" x14ac:dyDescent="0.25">
      <c r="B20" s="41" t="s">
        <v>1</v>
      </c>
      <c r="C20" s="25">
        <v>1.1524193548387096</v>
      </c>
      <c r="D20" s="27">
        <v>1.23</v>
      </c>
      <c r="E20" s="27">
        <f t="shared" si="0"/>
        <v>-7.7580645161290374E-2</v>
      </c>
      <c r="F20" s="28">
        <f t="shared" si="1"/>
        <v>-6.307369525308161E-2</v>
      </c>
      <c r="G20" s="25">
        <v>1.6693069306930692</v>
      </c>
      <c r="H20" s="27">
        <v>1.58</v>
      </c>
      <c r="I20" s="27">
        <f t="shared" si="2"/>
        <v>8.9306930693069164E-2</v>
      </c>
      <c r="J20" s="28">
        <f t="shared" si="3"/>
        <v>5.6523373856372884E-2</v>
      </c>
      <c r="K20" s="25">
        <v>1.558659217877095</v>
      </c>
      <c r="L20" s="27">
        <v>1.46</v>
      </c>
      <c r="M20" s="27">
        <f t="shared" si="4"/>
        <v>9.8659217877095085E-2</v>
      </c>
      <c r="N20" s="28">
        <f t="shared" si="5"/>
        <v>6.7574806765133624E-2</v>
      </c>
      <c r="O20" s="25">
        <v>1.3814229249011858</v>
      </c>
      <c r="P20" s="27">
        <v>1.62</v>
      </c>
      <c r="Q20" s="27">
        <f t="shared" si="6"/>
        <v>-0.23857707509881432</v>
      </c>
      <c r="R20" s="28">
        <f t="shared" si="7"/>
        <v>-0.14726979944371255</v>
      </c>
      <c r="S20" s="25">
        <v>1.2881267861782282</v>
      </c>
      <c r="T20" s="27">
        <v>1.35</v>
      </c>
      <c r="U20" s="27">
        <f t="shared" si="8"/>
        <v>-6.1873213821771911E-2</v>
      </c>
      <c r="V20" s="28">
        <f t="shared" si="9"/>
        <v>-4.5832010238349562E-2</v>
      </c>
    </row>
    <row r="21" spans="2:22" x14ac:dyDescent="0.25">
      <c r="B21" s="41" t="s">
        <v>16</v>
      </c>
      <c r="C21" s="25">
        <v>1.1040436165379373</v>
      </c>
      <c r="D21" s="27">
        <v>1.1499999999999999</v>
      </c>
      <c r="E21" s="27">
        <f t="shared" si="0"/>
        <v>-4.5956383462062655E-2</v>
      </c>
      <c r="F21" s="28">
        <f t="shared" si="1"/>
        <v>-3.9962072575706657E-2</v>
      </c>
      <c r="G21" s="25">
        <v>1.1690140845070423</v>
      </c>
      <c r="H21" s="27">
        <v>1.1599999999999999</v>
      </c>
      <c r="I21" s="27">
        <f t="shared" si="2"/>
        <v>9.0140845070423303E-3</v>
      </c>
      <c r="J21" s="28">
        <f t="shared" si="3"/>
        <v>7.7707625060709747E-3</v>
      </c>
      <c r="K21" s="25">
        <v>1.2</v>
      </c>
      <c r="L21" s="27">
        <v>1.22</v>
      </c>
      <c r="M21" s="27">
        <f t="shared" si="4"/>
        <v>-2.0000000000000018E-2</v>
      </c>
      <c r="N21" s="28">
        <f t="shared" si="5"/>
        <v>-1.6393442622950834E-2</v>
      </c>
      <c r="O21" s="25">
        <v>1.3189655172413792</v>
      </c>
      <c r="P21" s="27">
        <v>1.32</v>
      </c>
      <c r="Q21" s="27">
        <f t="shared" si="6"/>
        <v>-1.0344827586208361E-3</v>
      </c>
      <c r="R21" s="28">
        <f t="shared" si="7"/>
        <v>-7.8369905956123941E-4</v>
      </c>
      <c r="S21" s="25">
        <v>1.1241068070703273</v>
      </c>
      <c r="T21" s="27">
        <v>1.17</v>
      </c>
      <c r="U21" s="27">
        <f t="shared" si="8"/>
        <v>-4.5893192929672644E-2</v>
      </c>
      <c r="V21" s="28">
        <f t="shared" si="9"/>
        <v>-3.9224951221942431E-2</v>
      </c>
    </row>
    <row r="22" spans="2:22" x14ac:dyDescent="0.25">
      <c r="B22" s="41" t="s">
        <v>18</v>
      </c>
      <c r="C22" s="25">
        <v>1.1241473396998636</v>
      </c>
      <c r="D22" s="27">
        <v>1.1200000000000001</v>
      </c>
      <c r="E22" s="27">
        <f t="shared" si="0"/>
        <v>4.1473396998634726E-3</v>
      </c>
      <c r="F22" s="28">
        <f t="shared" si="1"/>
        <v>3.7029818748781002E-3</v>
      </c>
      <c r="G22" s="25">
        <v>1.2243589743589745</v>
      </c>
      <c r="H22" s="27">
        <v>1.1599999999999999</v>
      </c>
      <c r="I22" s="27">
        <f t="shared" si="2"/>
        <v>6.435897435897453E-2</v>
      </c>
      <c r="J22" s="28">
        <f t="shared" si="3"/>
        <v>5.5481874447391839E-2</v>
      </c>
      <c r="K22" s="25">
        <v>1.173913043478261</v>
      </c>
      <c r="L22" s="27">
        <v>1.21</v>
      </c>
      <c r="M22" s="27">
        <f t="shared" si="4"/>
        <v>-3.6086956521738989E-2</v>
      </c>
      <c r="N22" s="28">
        <f t="shared" si="5"/>
        <v>-2.9823931009701644E-2</v>
      </c>
      <c r="O22" s="25">
        <v>1.3032786885245902</v>
      </c>
      <c r="P22" s="27">
        <v>1.35</v>
      </c>
      <c r="Q22" s="27">
        <f t="shared" si="6"/>
        <v>-4.6721311475409921E-2</v>
      </c>
      <c r="R22" s="28">
        <f t="shared" si="7"/>
        <v>-3.4608378870674014E-2</v>
      </c>
      <c r="S22" s="25">
        <v>1.1629692832764504</v>
      </c>
      <c r="T22" s="27">
        <v>1.17</v>
      </c>
      <c r="U22" s="27">
        <f t="shared" si="8"/>
        <v>-7.0307167235494905E-3</v>
      </c>
      <c r="V22" s="28">
        <f t="shared" si="9"/>
        <v>-6.0091595927773429E-3</v>
      </c>
    </row>
    <row r="23" spans="2:22" x14ac:dyDescent="0.25">
      <c r="B23" s="41" t="s">
        <v>21</v>
      </c>
      <c r="C23" s="25">
        <v>1.0783561643835617</v>
      </c>
      <c r="D23" s="27">
        <v>1.1299999999999999</v>
      </c>
      <c r="E23" s="27">
        <f t="shared" si="0"/>
        <v>-5.164383561643815E-2</v>
      </c>
      <c r="F23" s="28">
        <f t="shared" si="1"/>
        <v>-4.5702509395078014E-2</v>
      </c>
      <c r="G23" s="25">
        <v>1.2779411764705881</v>
      </c>
      <c r="H23" s="27">
        <v>1.32</v>
      </c>
      <c r="I23" s="27">
        <f t="shared" si="2"/>
        <v>-4.2058823529411926E-2</v>
      </c>
      <c r="J23" s="28">
        <f t="shared" si="3"/>
        <v>-3.1862745098039338E-2</v>
      </c>
      <c r="K23" s="25">
        <v>1.3022922636103151</v>
      </c>
      <c r="L23" s="27">
        <v>1.35</v>
      </c>
      <c r="M23" s="27">
        <f t="shared" si="4"/>
        <v>-4.7707736389684952E-2</v>
      </c>
      <c r="N23" s="28">
        <f t="shared" si="5"/>
        <v>-3.533906399235922E-2</v>
      </c>
      <c r="O23" s="25">
        <v>1.3259972489683631</v>
      </c>
      <c r="P23" s="27">
        <v>1.33</v>
      </c>
      <c r="Q23" s="27">
        <f t="shared" si="6"/>
        <v>-4.0027510316369419E-3</v>
      </c>
      <c r="R23" s="28">
        <f t="shared" si="7"/>
        <v>-3.009587241832287E-3</v>
      </c>
      <c r="S23" s="25">
        <v>1.1984732824427482</v>
      </c>
      <c r="T23" s="27">
        <v>1.24</v>
      </c>
      <c r="U23" s="27">
        <f t="shared" si="8"/>
        <v>-4.1526717557251791E-2</v>
      </c>
      <c r="V23" s="28">
        <f t="shared" si="9"/>
        <v>-3.3489288352622409E-2</v>
      </c>
    </row>
    <row r="24" spans="2:22" x14ac:dyDescent="0.25">
      <c r="B24" s="41" t="s">
        <v>7</v>
      </c>
      <c r="C24" s="25">
        <v>1.0750853242320819</v>
      </c>
      <c r="D24" s="27">
        <v>1.1599999999999999</v>
      </c>
      <c r="E24" s="27">
        <f t="shared" si="0"/>
        <v>-8.4914675767918002E-2</v>
      </c>
      <c r="F24" s="28">
        <f t="shared" si="1"/>
        <v>-7.3202306696481048E-2</v>
      </c>
      <c r="G24" s="25">
        <v>1.2640449438202248</v>
      </c>
      <c r="H24" s="27">
        <v>1.31</v>
      </c>
      <c r="I24" s="27">
        <f t="shared" si="2"/>
        <v>-4.5955056179775244E-2</v>
      </c>
      <c r="J24" s="28">
        <f t="shared" si="3"/>
        <v>-3.5080195557080335E-2</v>
      </c>
      <c r="K24" s="25">
        <v>1.1732673267326732</v>
      </c>
      <c r="L24" s="27">
        <v>1.27</v>
      </c>
      <c r="M24" s="27">
        <f t="shared" si="4"/>
        <v>-9.6732673267326819E-2</v>
      </c>
      <c r="N24" s="28">
        <f t="shared" si="5"/>
        <v>-7.6167459265611664E-2</v>
      </c>
      <c r="O24" s="25">
        <v>1.3210526315789475</v>
      </c>
      <c r="P24" s="27">
        <v>1.35</v>
      </c>
      <c r="Q24" s="27">
        <f t="shared" si="6"/>
        <v>-2.8947368421052611E-2</v>
      </c>
      <c r="R24" s="28">
        <f t="shared" si="7"/>
        <v>-2.1442495126705634E-2</v>
      </c>
      <c r="S24" s="25">
        <v>1.1243243243243244</v>
      </c>
      <c r="T24" s="27">
        <v>1.22</v>
      </c>
      <c r="U24" s="27">
        <f t="shared" si="8"/>
        <v>-9.5675675675675587E-2</v>
      </c>
      <c r="V24" s="28">
        <f t="shared" si="9"/>
        <v>-7.8422684980061955E-2</v>
      </c>
    </row>
    <row r="25" spans="2:22" x14ac:dyDescent="0.25">
      <c r="B25" s="41" t="s">
        <v>17</v>
      </c>
      <c r="C25" s="25">
        <v>1.1005271084337349</v>
      </c>
      <c r="D25" s="27">
        <v>1.1200000000000001</v>
      </c>
      <c r="E25" s="27">
        <f t="shared" si="0"/>
        <v>-1.9472891566265194E-2</v>
      </c>
      <c r="F25" s="28">
        <f t="shared" si="1"/>
        <v>-1.7386510327022493E-2</v>
      </c>
      <c r="G25" s="25">
        <v>1.25</v>
      </c>
      <c r="H25" s="27">
        <v>1.18</v>
      </c>
      <c r="I25" s="27">
        <f t="shared" si="2"/>
        <v>7.0000000000000062E-2</v>
      </c>
      <c r="J25" s="28">
        <f t="shared" si="3"/>
        <v>5.9322033898305142E-2</v>
      </c>
      <c r="K25" s="25">
        <v>1.1804008908685968</v>
      </c>
      <c r="L25" s="27">
        <v>1.19</v>
      </c>
      <c r="M25" s="27">
        <f t="shared" si="4"/>
        <v>-9.5991091314031607E-3</v>
      </c>
      <c r="N25" s="28">
        <f t="shared" si="5"/>
        <v>-8.066478261683328E-3</v>
      </c>
      <c r="O25" s="25">
        <v>1.2697674418604652</v>
      </c>
      <c r="P25" s="27">
        <v>1.31</v>
      </c>
      <c r="Q25" s="27">
        <f t="shared" si="6"/>
        <v>-4.0232558139534857E-2</v>
      </c>
      <c r="R25" s="28">
        <f t="shared" si="7"/>
        <v>-3.0711876442393021E-2</v>
      </c>
      <c r="S25" s="25">
        <v>1.1312989921612542</v>
      </c>
      <c r="T25" s="27">
        <v>1.1399999999999999</v>
      </c>
      <c r="U25" s="27">
        <f t="shared" si="8"/>
        <v>-8.7010078387457224E-3</v>
      </c>
      <c r="V25" s="28">
        <f t="shared" si="9"/>
        <v>-7.6324630164436164E-3</v>
      </c>
    </row>
    <row r="26" spans="2:22" x14ac:dyDescent="0.25">
      <c r="B26" s="41" t="s">
        <v>6</v>
      </c>
      <c r="C26" s="25">
        <v>1.0990531682447195</v>
      </c>
      <c r="D26" s="27">
        <v>1.1599999999999999</v>
      </c>
      <c r="E26" s="27">
        <f t="shared" si="0"/>
        <v>-6.0946831755280373E-2</v>
      </c>
      <c r="F26" s="28">
        <f t="shared" si="1"/>
        <v>-5.2540372202827909E-2</v>
      </c>
      <c r="G26" s="25">
        <v>1.303954802259887</v>
      </c>
      <c r="H26" s="27">
        <v>1.37</v>
      </c>
      <c r="I26" s="27">
        <f t="shared" si="2"/>
        <v>-6.6045197740113082E-2</v>
      </c>
      <c r="J26" s="28">
        <f t="shared" si="3"/>
        <v>-4.8208173532929256E-2</v>
      </c>
      <c r="K26" s="25">
        <v>1.3109243697478992</v>
      </c>
      <c r="L26" s="27">
        <v>1.37</v>
      </c>
      <c r="M26" s="27">
        <f t="shared" si="4"/>
        <v>-5.9075630252100941E-2</v>
      </c>
      <c r="N26" s="28">
        <f t="shared" si="5"/>
        <v>-4.3120897994234263E-2</v>
      </c>
      <c r="O26" s="25">
        <v>1.3782894736842106</v>
      </c>
      <c r="P26" s="27">
        <v>1.41</v>
      </c>
      <c r="Q26" s="27">
        <f t="shared" si="6"/>
        <v>-3.17105263157893E-2</v>
      </c>
      <c r="R26" s="28">
        <f t="shared" si="7"/>
        <v>-2.2489734975737093E-2</v>
      </c>
      <c r="S26" s="25">
        <v>1.2004845548152634</v>
      </c>
      <c r="T26" s="27">
        <v>1.27</v>
      </c>
      <c r="U26" s="27">
        <f t="shared" si="8"/>
        <v>-6.9515445184736624E-2</v>
      </c>
      <c r="V26" s="28">
        <f t="shared" si="9"/>
        <v>-5.4736571011603639E-2</v>
      </c>
    </row>
    <row r="27" spans="2:22" x14ac:dyDescent="0.25">
      <c r="B27" s="41" t="s">
        <v>13</v>
      </c>
      <c r="C27" s="25">
        <v>1.0696564885496183</v>
      </c>
      <c r="D27" s="27">
        <v>1.1100000000000001</v>
      </c>
      <c r="E27" s="27">
        <f t="shared" si="0"/>
        <v>-4.0343511450381841E-2</v>
      </c>
      <c r="F27" s="28">
        <f t="shared" si="1"/>
        <v>-3.634550581115481E-2</v>
      </c>
      <c r="G27" s="25">
        <v>1.1810344827586208</v>
      </c>
      <c r="H27" s="27">
        <v>1.35</v>
      </c>
      <c r="I27" s="27">
        <f t="shared" si="2"/>
        <v>-0.16896551724137931</v>
      </c>
      <c r="J27" s="28">
        <f t="shared" si="3"/>
        <v>-0.1251596424010217</v>
      </c>
      <c r="K27" s="25">
        <v>1.2083333333333333</v>
      </c>
      <c r="L27" s="27">
        <v>1.27</v>
      </c>
      <c r="M27" s="27">
        <f t="shared" si="4"/>
        <v>-6.1666666666666758E-2</v>
      </c>
      <c r="N27" s="28">
        <f t="shared" si="5"/>
        <v>-4.8556430446194294E-2</v>
      </c>
      <c r="O27" s="25">
        <v>1.1584158415841583</v>
      </c>
      <c r="P27" s="27">
        <v>1.26</v>
      </c>
      <c r="Q27" s="27">
        <f t="shared" si="6"/>
        <v>-0.10158415841584167</v>
      </c>
      <c r="R27" s="28">
        <f t="shared" si="7"/>
        <v>-8.06223479490807E-2</v>
      </c>
      <c r="S27" s="25">
        <v>1.1011863224005582</v>
      </c>
      <c r="T27" s="27">
        <v>1.17</v>
      </c>
      <c r="U27" s="27">
        <f t="shared" si="8"/>
        <v>-6.881367759944168E-2</v>
      </c>
      <c r="V27" s="28">
        <f t="shared" si="9"/>
        <v>-5.8815109059351868E-2</v>
      </c>
    </row>
    <row r="28" spans="2:22" x14ac:dyDescent="0.25">
      <c r="B28" s="41" t="s">
        <v>14</v>
      </c>
      <c r="C28" s="25">
        <v>1.1025340215861099</v>
      </c>
      <c r="D28" s="27">
        <v>1.1399999999999999</v>
      </c>
      <c r="E28" s="27">
        <f t="shared" si="0"/>
        <v>-3.7465978413889989E-2</v>
      </c>
      <c r="F28" s="28">
        <f t="shared" si="1"/>
        <v>-3.2864893345517537E-2</v>
      </c>
      <c r="G28" s="25">
        <v>1.2968236582694415</v>
      </c>
      <c r="H28" s="27">
        <v>1.3</v>
      </c>
      <c r="I28" s="27">
        <f t="shared" si="2"/>
        <v>-3.176341730558585E-3</v>
      </c>
      <c r="J28" s="28">
        <f t="shared" si="3"/>
        <v>-2.4433397927373728E-3</v>
      </c>
      <c r="K28" s="25">
        <v>1.2865168539325842</v>
      </c>
      <c r="L28" s="27">
        <v>1.31</v>
      </c>
      <c r="M28" s="27">
        <f t="shared" si="4"/>
        <v>-2.3483146067415861E-2</v>
      </c>
      <c r="N28" s="28">
        <f t="shared" si="5"/>
        <v>-1.7926065700317451E-2</v>
      </c>
      <c r="O28" s="25">
        <v>1.3244147157190636</v>
      </c>
      <c r="P28" s="27">
        <v>1.37</v>
      </c>
      <c r="Q28" s="27">
        <f t="shared" si="6"/>
        <v>-4.5585284280936555E-2</v>
      </c>
      <c r="R28" s="28">
        <f t="shared" si="7"/>
        <v>-3.3273930132070473E-2</v>
      </c>
      <c r="S28" s="25">
        <v>1.176582370998392</v>
      </c>
      <c r="T28" s="27">
        <v>1.22</v>
      </c>
      <c r="U28" s="27">
        <f t="shared" si="8"/>
        <v>-4.3417629001607949E-2</v>
      </c>
      <c r="V28" s="28">
        <f t="shared" si="9"/>
        <v>-3.558822049312127E-2</v>
      </c>
    </row>
    <row r="29" spans="2:22" x14ac:dyDescent="0.25">
      <c r="B29" s="42" t="s">
        <v>39</v>
      </c>
      <c r="C29" s="32">
        <v>1.1212106274954405</v>
      </c>
      <c r="D29" s="33">
        <v>1.17</v>
      </c>
      <c r="E29" s="33">
        <f t="shared" si="0"/>
        <v>-4.8789372504559392E-2</v>
      </c>
      <c r="F29" s="34">
        <f t="shared" si="1"/>
        <v>-4.1700318379965295E-2</v>
      </c>
      <c r="G29" s="32">
        <v>1.3369121752200988</v>
      </c>
      <c r="H29" s="33">
        <v>1.39</v>
      </c>
      <c r="I29" s="33">
        <f t="shared" si="2"/>
        <v>-5.3087824779901149E-2</v>
      </c>
      <c r="J29" s="34">
        <f t="shared" si="3"/>
        <v>-3.8192679697770612E-2</v>
      </c>
      <c r="K29" s="32">
        <v>1.3570033321843042</v>
      </c>
      <c r="L29" s="33">
        <v>1.39</v>
      </c>
      <c r="M29" s="33">
        <f t="shared" si="4"/>
        <v>-3.2996667815695657E-2</v>
      </c>
      <c r="N29" s="34">
        <f t="shared" si="5"/>
        <v>-2.3738609939349394E-2</v>
      </c>
      <c r="O29" s="32">
        <v>1.3919441141498217</v>
      </c>
      <c r="P29" s="33">
        <v>1.43</v>
      </c>
      <c r="Q29" s="33">
        <f t="shared" si="6"/>
        <v>-3.8055885850178273E-2</v>
      </c>
      <c r="R29" s="34">
        <f t="shared" si="7"/>
        <v>-2.6612507587537255E-2</v>
      </c>
      <c r="S29" s="32">
        <v>1.2112708400312313</v>
      </c>
      <c r="T29" s="33">
        <v>1.26</v>
      </c>
      <c r="U29" s="33">
        <f t="shared" si="8"/>
        <v>-4.8729159968768698E-2</v>
      </c>
      <c r="V29" s="34">
        <f t="shared" si="9"/>
        <v>-3.8673936483149762E-2</v>
      </c>
    </row>
  </sheetData>
  <mergeCells count="7">
    <mergeCell ref="B5:B7"/>
    <mergeCell ref="C5:S5"/>
    <mergeCell ref="C6:F6"/>
    <mergeCell ref="S6:V6"/>
    <mergeCell ref="O6:R6"/>
    <mergeCell ref="K6:N6"/>
    <mergeCell ref="G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AD32"/>
  <sheetViews>
    <sheetView workbookViewId="0">
      <selection activeCell="AB16" sqref="AB16"/>
    </sheetView>
  </sheetViews>
  <sheetFormatPr defaultRowHeight="15" x14ac:dyDescent="0.25"/>
  <cols>
    <col min="1" max="1" width="2.140625" style="4" customWidth="1"/>
    <col min="2" max="2" width="23" style="4" bestFit="1" customWidth="1"/>
    <col min="3" max="3" width="11.85546875" style="4" bestFit="1" customWidth="1"/>
    <col min="4" max="4" width="6.5703125" style="4" bestFit="1" customWidth="1"/>
    <col min="5" max="5" width="6.7109375" style="4" bestFit="1" customWidth="1"/>
    <col min="6" max="6" width="7.28515625" style="4" bestFit="1" customWidth="1"/>
    <col min="7" max="7" width="5.5703125" style="4" bestFit="1" customWidth="1"/>
    <col min="8" max="8" width="5.42578125" style="4" bestFit="1" customWidth="1"/>
    <col min="9" max="9" width="6.7109375" style="4" bestFit="1" customWidth="1"/>
    <col min="10" max="10" width="7.85546875" style="4" bestFit="1" customWidth="1"/>
    <col min="11" max="11" width="5.5703125" style="4" bestFit="1" customWidth="1"/>
    <col min="12" max="12" width="6.5703125" style="4" bestFit="1" customWidth="1"/>
    <col min="13" max="13" width="9.7109375" style="4" bestFit="1" customWidth="1"/>
    <col min="14" max="14" width="7.7109375" style="4" bestFit="1" customWidth="1"/>
    <col min="15" max="15" width="5.5703125" style="4" bestFit="1" customWidth="1"/>
    <col min="16" max="16" width="5.42578125" style="4" bestFit="1" customWidth="1"/>
    <col min="17" max="17" width="6.7109375" style="4" bestFit="1" customWidth="1"/>
    <col min="18" max="18" width="7.28515625" style="4" bestFit="1" customWidth="1"/>
    <col min="19" max="20" width="6.5703125" style="4" bestFit="1" customWidth="1"/>
    <col min="21" max="21" width="6.7109375" style="4" bestFit="1" customWidth="1"/>
    <col min="22" max="22" width="7.28515625" style="4" bestFit="1" customWidth="1"/>
    <col min="23" max="23" width="10" style="4" customWidth="1"/>
    <col min="24" max="24" width="8.140625" style="4" customWidth="1"/>
    <col min="25" max="25" width="9.140625" style="4"/>
    <col min="26" max="26" width="21.85546875" style="4" bestFit="1" customWidth="1"/>
    <col min="27" max="28" width="6.42578125" style="4" bestFit="1" customWidth="1"/>
    <col min="29" max="29" width="6.7109375" style="4" bestFit="1" customWidth="1"/>
    <col min="30" max="30" width="7.28515625" style="4" bestFit="1" customWidth="1"/>
    <col min="31" max="16384" width="9.140625" style="4"/>
  </cols>
  <sheetData>
    <row r="1" spans="2:30" x14ac:dyDescent="0.25">
      <c r="B1" s="23" t="s">
        <v>52</v>
      </c>
      <c r="C1" s="23"/>
      <c r="F1" s="39" t="s">
        <v>48</v>
      </c>
      <c r="G1" s="9"/>
      <c r="H1" s="9"/>
      <c r="I1" s="10"/>
      <c r="J1" s="10"/>
    </row>
    <row r="2" spans="2:30" x14ac:dyDescent="0.25">
      <c r="B2" s="2"/>
      <c r="C2" s="2"/>
      <c r="D2" s="2"/>
      <c r="E2" s="9"/>
      <c r="F2" s="9"/>
      <c r="G2" s="9"/>
      <c r="H2" s="9"/>
      <c r="I2" s="10"/>
      <c r="J2" s="10"/>
    </row>
    <row r="3" spans="2:30" ht="4.5" customHeight="1" x14ac:dyDescent="0.25">
      <c r="B3" s="35"/>
      <c r="C3" s="36"/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0"/>
      <c r="X3" s="60"/>
      <c r="Y3" s="60"/>
      <c r="Z3" s="60"/>
      <c r="AA3" s="60"/>
      <c r="AB3" s="60"/>
      <c r="AC3" s="60"/>
      <c r="AD3" s="60"/>
    </row>
    <row r="4" spans="2:30" ht="15.75" thickBot="1" x14ac:dyDescent="0.3">
      <c r="B4" s="2"/>
      <c r="C4" s="22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30" ht="15.75" customHeight="1" thickBot="1" x14ac:dyDescent="0.3">
      <c r="B5" s="61"/>
      <c r="C5" s="116" t="s">
        <v>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W5" s="112" t="s">
        <v>45</v>
      </c>
      <c r="X5" s="113"/>
      <c r="Z5" s="75" t="s">
        <v>51</v>
      </c>
      <c r="AA5" s="76">
        <v>2021</v>
      </c>
      <c r="AB5" s="77">
        <v>2018</v>
      </c>
      <c r="AC5" s="77" t="s">
        <v>43</v>
      </c>
      <c r="AD5" s="78" t="s">
        <v>42</v>
      </c>
    </row>
    <row r="6" spans="2:30" x14ac:dyDescent="0.25">
      <c r="B6" s="62"/>
      <c r="C6" s="119" t="s">
        <v>25</v>
      </c>
      <c r="D6" s="120"/>
      <c r="E6" s="120"/>
      <c r="F6" s="121"/>
      <c r="G6" s="119" t="s">
        <v>26</v>
      </c>
      <c r="H6" s="120"/>
      <c r="I6" s="120"/>
      <c r="J6" s="121"/>
      <c r="K6" s="119" t="s">
        <v>27</v>
      </c>
      <c r="L6" s="120"/>
      <c r="M6" s="120"/>
      <c r="N6" s="121"/>
      <c r="O6" s="119" t="s">
        <v>28</v>
      </c>
      <c r="P6" s="120"/>
      <c r="Q6" s="120"/>
      <c r="R6" s="121"/>
      <c r="S6" s="122" t="s">
        <v>0</v>
      </c>
      <c r="T6" s="123"/>
      <c r="U6" s="123"/>
      <c r="V6" s="123"/>
      <c r="W6" s="114"/>
      <c r="X6" s="115"/>
      <c r="Z6" s="79" t="s">
        <v>49</v>
      </c>
      <c r="AA6" s="80">
        <f>C32+G32</f>
        <v>49888</v>
      </c>
      <c r="AB6" s="80">
        <f>D32+H32</f>
        <v>51196</v>
      </c>
      <c r="AC6" s="80">
        <f>AA6-AB6</f>
        <v>-1308</v>
      </c>
      <c r="AD6" s="99">
        <f>AC6/AB6</f>
        <v>-2.554887100554731E-2</v>
      </c>
    </row>
    <row r="7" spans="2:30" x14ac:dyDescent="0.25">
      <c r="B7" s="63" t="s">
        <v>44</v>
      </c>
      <c r="C7" s="69">
        <v>2021</v>
      </c>
      <c r="D7" s="70">
        <v>2018</v>
      </c>
      <c r="E7" s="70" t="s">
        <v>43</v>
      </c>
      <c r="F7" s="71" t="s">
        <v>42</v>
      </c>
      <c r="G7" s="69">
        <v>2021</v>
      </c>
      <c r="H7" s="70">
        <v>2018</v>
      </c>
      <c r="I7" s="70" t="s">
        <v>43</v>
      </c>
      <c r="J7" s="71" t="s">
        <v>42</v>
      </c>
      <c r="K7" s="69">
        <v>2021</v>
      </c>
      <c r="L7" s="70">
        <v>2018</v>
      </c>
      <c r="M7" s="70" t="s">
        <v>43</v>
      </c>
      <c r="N7" s="71" t="s">
        <v>42</v>
      </c>
      <c r="O7" s="69">
        <v>2021</v>
      </c>
      <c r="P7" s="70">
        <v>2018</v>
      </c>
      <c r="Q7" s="70" t="s">
        <v>43</v>
      </c>
      <c r="R7" s="71" t="s">
        <v>42</v>
      </c>
      <c r="S7" s="69">
        <v>2021</v>
      </c>
      <c r="T7" s="70">
        <v>2018</v>
      </c>
      <c r="U7" s="70" t="s">
        <v>43</v>
      </c>
      <c r="V7" s="72" t="s">
        <v>42</v>
      </c>
      <c r="W7" s="73">
        <v>2021</v>
      </c>
      <c r="X7" s="74">
        <v>2018</v>
      </c>
      <c r="Z7" s="81" t="s">
        <v>50</v>
      </c>
      <c r="AA7" s="55">
        <f>K32+O32</f>
        <v>15431</v>
      </c>
      <c r="AB7" s="55">
        <f>L32+P32</f>
        <v>17812</v>
      </c>
      <c r="AC7" s="55">
        <f>AA7-AB7</f>
        <v>-2381</v>
      </c>
      <c r="AD7" s="100">
        <f>AC7/AB7</f>
        <v>-0.13367392768919828</v>
      </c>
    </row>
    <row r="8" spans="2:30" s="48" customFormat="1" x14ac:dyDescent="0.25">
      <c r="B8" s="64" t="s">
        <v>41</v>
      </c>
      <c r="C8" s="49">
        <v>4914</v>
      </c>
      <c r="D8" s="50">
        <f>SUM(D9:D11)</f>
        <v>4771</v>
      </c>
      <c r="E8" s="50">
        <f>C8-D8</f>
        <v>143</v>
      </c>
      <c r="F8" s="82">
        <f>E8/D8</f>
        <v>2.9972752043596729E-2</v>
      </c>
      <c r="G8" s="49">
        <v>700</v>
      </c>
      <c r="H8" s="50">
        <f>SUM(H9:H11)</f>
        <v>862</v>
      </c>
      <c r="I8" s="50">
        <f>G8-H8</f>
        <v>-162</v>
      </c>
      <c r="J8" s="82">
        <f>I8/H8</f>
        <v>-0.18793503480278423</v>
      </c>
      <c r="K8" s="49">
        <v>525</v>
      </c>
      <c r="L8" s="50">
        <f>SUM(L9:L11)</f>
        <v>592</v>
      </c>
      <c r="M8" s="50">
        <f>K8-L8</f>
        <v>-67</v>
      </c>
      <c r="N8" s="82">
        <f>M8/L8</f>
        <v>-0.11317567567567567</v>
      </c>
      <c r="O8" s="49">
        <v>669</v>
      </c>
      <c r="P8" s="50">
        <f>SUM(P9:P11)</f>
        <v>582</v>
      </c>
      <c r="Q8" s="50">
        <f>O8-P8</f>
        <v>87</v>
      </c>
      <c r="R8" s="82">
        <f>Q8/P8</f>
        <v>0.14948453608247422</v>
      </c>
      <c r="S8" s="49">
        <v>6808</v>
      </c>
      <c r="T8" s="50">
        <f>SUM(T9:T11)</f>
        <v>6807</v>
      </c>
      <c r="U8" s="50">
        <f>S8-T8</f>
        <v>1</v>
      </c>
      <c r="V8" s="88">
        <f>U8/T8</f>
        <v>1.4690759512266783E-4</v>
      </c>
      <c r="W8" s="93">
        <f>S8/$S$32</f>
        <v>0.10422694774874079</v>
      </c>
      <c r="X8" s="94">
        <f>T8/$T$32</f>
        <v>9.8640737305819612E-2</v>
      </c>
    </row>
    <row r="9" spans="2:30" x14ac:dyDescent="0.25">
      <c r="B9" s="65" t="s">
        <v>3</v>
      </c>
      <c r="C9" s="51">
        <v>845</v>
      </c>
      <c r="D9" s="52">
        <v>783</v>
      </c>
      <c r="E9" s="52">
        <f t="shared" ref="E9:E32" si="0">C9-D9</f>
        <v>62</v>
      </c>
      <c r="F9" s="83">
        <f t="shared" ref="F9:F32" si="1">E9/D9</f>
        <v>7.9182630906768844E-2</v>
      </c>
      <c r="G9" s="51">
        <v>0</v>
      </c>
      <c r="H9" s="52">
        <v>75</v>
      </c>
      <c r="I9" s="52">
        <f t="shared" ref="I9:I32" si="2">G9-H9</f>
        <v>-75</v>
      </c>
      <c r="J9" s="83">
        <f t="shared" ref="J9:J32" si="3">I9/H9</f>
        <v>-1</v>
      </c>
      <c r="K9" s="51">
        <v>18</v>
      </c>
      <c r="L9" s="53" t="s">
        <v>23</v>
      </c>
      <c r="M9" s="53" t="s">
        <v>23</v>
      </c>
      <c r="N9" s="87" t="s">
        <v>23</v>
      </c>
      <c r="O9" s="51">
        <v>30</v>
      </c>
      <c r="P9" s="52">
        <v>41</v>
      </c>
      <c r="Q9" s="52">
        <f t="shared" ref="Q9:Q32" si="4">O9-P9</f>
        <v>-11</v>
      </c>
      <c r="R9" s="83">
        <f t="shared" ref="R9:R32" si="5">Q9/P9</f>
        <v>-0.26829268292682928</v>
      </c>
      <c r="S9" s="51">
        <v>893</v>
      </c>
      <c r="T9" s="52">
        <v>899</v>
      </c>
      <c r="U9" s="52">
        <f t="shared" ref="U9:U32" si="6">S9-T9</f>
        <v>-6</v>
      </c>
      <c r="V9" s="89">
        <f t="shared" ref="V9:V32" si="7">U9/T9</f>
        <v>-6.6740823136818691E-3</v>
      </c>
      <c r="W9" s="95">
        <f t="shared" ref="W9:W32" si="8">S9/$S$32</f>
        <v>1.3671366677383303E-2</v>
      </c>
      <c r="X9" s="83">
        <f t="shared" ref="X9:X32" si="9">T9/$T$32</f>
        <v>1.3027475075353583E-2</v>
      </c>
    </row>
    <row r="10" spans="2:30" x14ac:dyDescent="0.25">
      <c r="B10" s="65" t="s">
        <v>2</v>
      </c>
      <c r="C10" s="51">
        <v>1589</v>
      </c>
      <c r="D10" s="52">
        <v>1506</v>
      </c>
      <c r="E10" s="52">
        <f t="shared" si="0"/>
        <v>83</v>
      </c>
      <c r="F10" s="83">
        <f t="shared" si="1"/>
        <v>5.5112881806108897E-2</v>
      </c>
      <c r="G10" s="51">
        <v>195</v>
      </c>
      <c r="H10" s="52">
        <v>225</v>
      </c>
      <c r="I10" s="52">
        <f t="shared" si="2"/>
        <v>-30</v>
      </c>
      <c r="J10" s="83">
        <f t="shared" si="3"/>
        <v>-0.13333333333333333</v>
      </c>
      <c r="K10" s="51">
        <v>149</v>
      </c>
      <c r="L10" s="52">
        <v>177</v>
      </c>
      <c r="M10" s="52">
        <f t="shared" ref="M10:M32" si="10">K10-L10</f>
        <v>-28</v>
      </c>
      <c r="N10" s="83">
        <f t="shared" ref="N10:N32" si="11">M10/L10</f>
        <v>-0.15819209039548024</v>
      </c>
      <c r="O10" s="51">
        <v>133</v>
      </c>
      <c r="P10" s="52">
        <v>148</v>
      </c>
      <c r="Q10" s="52">
        <f t="shared" si="4"/>
        <v>-15</v>
      </c>
      <c r="R10" s="83">
        <f t="shared" si="5"/>
        <v>-0.10135135135135136</v>
      </c>
      <c r="S10" s="51">
        <v>2066</v>
      </c>
      <c r="T10" s="52">
        <v>2056</v>
      </c>
      <c r="U10" s="52">
        <f t="shared" si="6"/>
        <v>10</v>
      </c>
      <c r="V10" s="89">
        <f t="shared" si="7"/>
        <v>4.8638132295719845E-3</v>
      </c>
      <c r="W10" s="95">
        <f t="shared" si="8"/>
        <v>3.1629388080037971E-2</v>
      </c>
      <c r="X10" s="83">
        <f t="shared" si="9"/>
        <v>2.9793647113378161E-2</v>
      </c>
    </row>
    <row r="11" spans="2:30" x14ac:dyDescent="0.25">
      <c r="B11" s="66" t="s">
        <v>1</v>
      </c>
      <c r="C11" s="54">
        <v>2480</v>
      </c>
      <c r="D11" s="55">
        <v>2482</v>
      </c>
      <c r="E11" s="55">
        <f t="shared" si="0"/>
        <v>-2</v>
      </c>
      <c r="F11" s="84">
        <f t="shared" si="1"/>
        <v>-8.0580177276390005E-4</v>
      </c>
      <c r="G11" s="54">
        <v>505</v>
      </c>
      <c r="H11" s="55">
        <v>562</v>
      </c>
      <c r="I11" s="55">
        <f t="shared" si="2"/>
        <v>-57</v>
      </c>
      <c r="J11" s="84">
        <f t="shared" si="3"/>
        <v>-0.10142348754448399</v>
      </c>
      <c r="K11" s="54">
        <v>358</v>
      </c>
      <c r="L11" s="55">
        <v>415</v>
      </c>
      <c r="M11" s="55">
        <f t="shared" si="10"/>
        <v>-57</v>
      </c>
      <c r="N11" s="84">
        <f t="shared" si="11"/>
        <v>-0.13734939759036144</v>
      </c>
      <c r="O11" s="54">
        <v>506</v>
      </c>
      <c r="P11" s="55">
        <v>393</v>
      </c>
      <c r="Q11" s="55">
        <f t="shared" si="4"/>
        <v>113</v>
      </c>
      <c r="R11" s="84">
        <f t="shared" si="5"/>
        <v>0.2875318066157761</v>
      </c>
      <c r="S11" s="54">
        <v>3849</v>
      </c>
      <c r="T11" s="55">
        <v>3852</v>
      </c>
      <c r="U11" s="55">
        <f t="shared" si="6"/>
        <v>-3</v>
      </c>
      <c r="V11" s="90">
        <f t="shared" si="7"/>
        <v>-7.7881619937694702E-4</v>
      </c>
      <c r="W11" s="96">
        <f t="shared" si="8"/>
        <v>5.8926192991319522E-2</v>
      </c>
      <c r="X11" s="84">
        <f t="shared" si="9"/>
        <v>5.5819615117087877E-2</v>
      </c>
    </row>
    <row r="12" spans="2:30" s="48" customFormat="1" x14ac:dyDescent="0.25">
      <c r="B12" s="67" t="s">
        <v>40</v>
      </c>
      <c r="C12" s="56">
        <v>8961</v>
      </c>
      <c r="D12" s="57">
        <f>SUM(D13:D17)</f>
        <v>9209</v>
      </c>
      <c r="E12" s="57">
        <f t="shared" si="0"/>
        <v>-248</v>
      </c>
      <c r="F12" s="85">
        <f t="shared" si="1"/>
        <v>-2.6930177000760128E-2</v>
      </c>
      <c r="G12" s="56">
        <v>1879</v>
      </c>
      <c r="H12" s="57">
        <f>SUM(H13:H17)</f>
        <v>2190</v>
      </c>
      <c r="I12" s="57">
        <f t="shared" si="2"/>
        <v>-311</v>
      </c>
      <c r="J12" s="85">
        <f t="shared" si="3"/>
        <v>-0.14200913242009133</v>
      </c>
      <c r="K12" s="56">
        <v>1631</v>
      </c>
      <c r="L12" s="57">
        <f>SUM(L13:L17)</f>
        <v>1868</v>
      </c>
      <c r="M12" s="57">
        <f t="shared" si="10"/>
        <v>-237</v>
      </c>
      <c r="N12" s="85">
        <f t="shared" si="11"/>
        <v>-0.12687366167023553</v>
      </c>
      <c r="O12" s="56">
        <v>1384</v>
      </c>
      <c r="P12" s="57">
        <f>SUM(P13:P17)</f>
        <v>1580</v>
      </c>
      <c r="Q12" s="57">
        <f t="shared" si="4"/>
        <v>-196</v>
      </c>
      <c r="R12" s="85">
        <f t="shared" si="5"/>
        <v>-0.1240506329113924</v>
      </c>
      <c r="S12" s="56">
        <v>13855</v>
      </c>
      <c r="T12" s="57">
        <f>SUM(T13:T17)</f>
        <v>14847</v>
      </c>
      <c r="U12" s="57">
        <f t="shared" si="6"/>
        <v>-992</v>
      </c>
      <c r="V12" s="91">
        <f t="shared" si="7"/>
        <v>-6.6814844749781097E-2</v>
      </c>
      <c r="W12" s="93">
        <f t="shared" si="8"/>
        <v>0.21211286149512393</v>
      </c>
      <c r="X12" s="94">
        <f t="shared" si="9"/>
        <v>0.2151489682355669</v>
      </c>
    </row>
    <row r="13" spans="2:30" x14ac:dyDescent="0.25">
      <c r="B13" s="65" t="s">
        <v>9</v>
      </c>
      <c r="C13" s="51">
        <v>275</v>
      </c>
      <c r="D13" s="52">
        <v>314</v>
      </c>
      <c r="E13" s="52">
        <f t="shared" si="0"/>
        <v>-39</v>
      </c>
      <c r="F13" s="83">
        <f t="shared" si="1"/>
        <v>-0.12420382165605096</v>
      </c>
      <c r="G13" s="51">
        <v>55</v>
      </c>
      <c r="H13" s="52">
        <v>68</v>
      </c>
      <c r="I13" s="52">
        <f t="shared" si="2"/>
        <v>-13</v>
      </c>
      <c r="J13" s="83">
        <f t="shared" si="3"/>
        <v>-0.19117647058823528</v>
      </c>
      <c r="K13" s="51">
        <v>61</v>
      </c>
      <c r="L13" s="52">
        <v>57</v>
      </c>
      <c r="M13" s="52">
        <f t="shared" si="10"/>
        <v>4</v>
      </c>
      <c r="N13" s="83">
        <f t="shared" si="11"/>
        <v>7.0175438596491224E-2</v>
      </c>
      <c r="O13" s="51">
        <v>61</v>
      </c>
      <c r="P13" s="52">
        <v>56</v>
      </c>
      <c r="Q13" s="52">
        <f t="shared" si="4"/>
        <v>5</v>
      </c>
      <c r="R13" s="83">
        <f t="shared" si="5"/>
        <v>8.9285714285714288E-2</v>
      </c>
      <c r="S13" s="51">
        <v>452</v>
      </c>
      <c r="T13" s="52">
        <v>495</v>
      </c>
      <c r="U13" s="52">
        <f t="shared" si="6"/>
        <v>-43</v>
      </c>
      <c r="V13" s="89">
        <f t="shared" si="7"/>
        <v>-8.6868686868686873E-2</v>
      </c>
      <c r="W13" s="95">
        <f t="shared" si="8"/>
        <v>6.919885485080911E-3</v>
      </c>
      <c r="X13" s="83">
        <f t="shared" si="9"/>
        <v>7.1730813818687688E-3</v>
      </c>
    </row>
    <row r="14" spans="2:30" x14ac:dyDescent="0.25">
      <c r="B14" s="65" t="s">
        <v>5</v>
      </c>
      <c r="C14" s="51">
        <v>1127</v>
      </c>
      <c r="D14" s="52">
        <v>1163</v>
      </c>
      <c r="E14" s="52">
        <f t="shared" si="0"/>
        <v>-36</v>
      </c>
      <c r="F14" s="83">
        <f t="shared" si="1"/>
        <v>-3.0954428202923472E-2</v>
      </c>
      <c r="G14" s="51">
        <v>272</v>
      </c>
      <c r="H14" s="52">
        <v>291</v>
      </c>
      <c r="I14" s="52">
        <f t="shared" si="2"/>
        <v>-19</v>
      </c>
      <c r="J14" s="83">
        <f t="shared" si="3"/>
        <v>-6.5292096219931275E-2</v>
      </c>
      <c r="K14" s="51">
        <v>253</v>
      </c>
      <c r="L14" s="52">
        <v>303</v>
      </c>
      <c r="M14" s="52">
        <f t="shared" si="10"/>
        <v>-50</v>
      </c>
      <c r="N14" s="83">
        <f t="shared" si="11"/>
        <v>-0.16501650165016502</v>
      </c>
      <c r="O14" s="51">
        <v>261</v>
      </c>
      <c r="P14" s="52">
        <v>272</v>
      </c>
      <c r="Q14" s="52">
        <f t="shared" si="4"/>
        <v>-11</v>
      </c>
      <c r="R14" s="83">
        <f t="shared" si="5"/>
        <v>-4.0441176470588237E-2</v>
      </c>
      <c r="S14" s="51">
        <v>1913</v>
      </c>
      <c r="T14" s="52">
        <v>2029</v>
      </c>
      <c r="U14" s="52">
        <f t="shared" si="6"/>
        <v>-116</v>
      </c>
      <c r="V14" s="89">
        <f t="shared" si="7"/>
        <v>-5.7171020206998518E-2</v>
      </c>
      <c r="W14" s="95">
        <f t="shared" si="8"/>
        <v>2.9287037462300401E-2</v>
      </c>
      <c r="X14" s="83">
        <f t="shared" si="9"/>
        <v>2.940238812891259E-2</v>
      </c>
    </row>
    <row r="15" spans="2:30" x14ac:dyDescent="0.25">
      <c r="B15" s="65" t="s">
        <v>4</v>
      </c>
      <c r="C15" s="51">
        <v>3348</v>
      </c>
      <c r="D15" s="52">
        <v>3444</v>
      </c>
      <c r="E15" s="52">
        <f t="shared" si="0"/>
        <v>-96</v>
      </c>
      <c r="F15" s="83">
        <f t="shared" si="1"/>
        <v>-2.7874564459930314E-2</v>
      </c>
      <c r="G15" s="51">
        <v>489</v>
      </c>
      <c r="H15" s="52">
        <v>547</v>
      </c>
      <c r="I15" s="52">
        <f t="shared" si="2"/>
        <v>-58</v>
      </c>
      <c r="J15" s="83">
        <f t="shared" si="3"/>
        <v>-0.10603290676416818</v>
      </c>
      <c r="K15" s="51">
        <v>401</v>
      </c>
      <c r="L15" s="52">
        <v>449</v>
      </c>
      <c r="M15" s="52">
        <f t="shared" si="10"/>
        <v>-48</v>
      </c>
      <c r="N15" s="83">
        <f t="shared" si="11"/>
        <v>-0.10690423162583519</v>
      </c>
      <c r="O15" s="51">
        <v>264</v>
      </c>
      <c r="P15" s="52">
        <v>328</v>
      </c>
      <c r="Q15" s="52">
        <f t="shared" si="4"/>
        <v>-64</v>
      </c>
      <c r="R15" s="83">
        <f t="shared" si="5"/>
        <v>-0.1951219512195122</v>
      </c>
      <c r="S15" s="51">
        <v>4502</v>
      </c>
      <c r="T15" s="52">
        <v>4768</v>
      </c>
      <c r="U15" s="52">
        <f t="shared" si="6"/>
        <v>-266</v>
      </c>
      <c r="V15" s="89">
        <f t="shared" si="7"/>
        <v>-5.5788590604026848E-2</v>
      </c>
      <c r="W15" s="95">
        <f t="shared" si="8"/>
        <v>6.8923284189898806E-2</v>
      </c>
      <c r="X15" s="83">
        <f t="shared" si="9"/>
        <v>6.9093438441919772E-2</v>
      </c>
    </row>
    <row r="16" spans="2:30" x14ac:dyDescent="0.25">
      <c r="B16" s="65" t="s">
        <v>7</v>
      </c>
      <c r="C16" s="51">
        <v>1465</v>
      </c>
      <c r="D16" s="52">
        <v>1340</v>
      </c>
      <c r="E16" s="52">
        <f t="shared" si="0"/>
        <v>125</v>
      </c>
      <c r="F16" s="83">
        <f t="shared" si="1"/>
        <v>9.3283582089552244E-2</v>
      </c>
      <c r="G16" s="51">
        <v>178</v>
      </c>
      <c r="H16" s="52">
        <v>226</v>
      </c>
      <c r="I16" s="52">
        <f t="shared" si="2"/>
        <v>-48</v>
      </c>
      <c r="J16" s="83">
        <f t="shared" si="3"/>
        <v>-0.21238938053097345</v>
      </c>
      <c r="K16" s="51">
        <v>202</v>
      </c>
      <c r="L16" s="52">
        <v>336</v>
      </c>
      <c r="M16" s="52">
        <f t="shared" si="10"/>
        <v>-134</v>
      </c>
      <c r="N16" s="83">
        <f t="shared" si="11"/>
        <v>-0.39880952380952384</v>
      </c>
      <c r="O16" s="51">
        <v>190</v>
      </c>
      <c r="P16" s="52">
        <v>200</v>
      </c>
      <c r="Q16" s="52">
        <f t="shared" si="4"/>
        <v>-10</v>
      </c>
      <c r="R16" s="83">
        <f t="shared" si="5"/>
        <v>-0.05</v>
      </c>
      <c r="S16" s="51">
        <v>2035</v>
      </c>
      <c r="T16" s="52">
        <v>2102</v>
      </c>
      <c r="U16" s="52">
        <f t="shared" si="6"/>
        <v>-67</v>
      </c>
      <c r="V16" s="89">
        <f t="shared" si="7"/>
        <v>-3.1874405328258804E-2</v>
      </c>
      <c r="W16" s="95">
        <f t="shared" si="8"/>
        <v>3.1154794164025782E-2</v>
      </c>
      <c r="X16" s="83">
        <f t="shared" si="9"/>
        <v>3.04602364943195E-2</v>
      </c>
    </row>
    <row r="17" spans="2:24" x14ac:dyDescent="0.25">
      <c r="B17" s="66" t="s">
        <v>6</v>
      </c>
      <c r="C17" s="54">
        <v>2746</v>
      </c>
      <c r="D17" s="55">
        <v>2948</v>
      </c>
      <c r="E17" s="55">
        <f t="shared" si="0"/>
        <v>-202</v>
      </c>
      <c r="F17" s="84">
        <f t="shared" si="1"/>
        <v>-6.8521031207598365E-2</v>
      </c>
      <c r="G17" s="54">
        <v>885</v>
      </c>
      <c r="H17" s="55">
        <v>1058</v>
      </c>
      <c r="I17" s="55">
        <f t="shared" si="2"/>
        <v>-173</v>
      </c>
      <c r="J17" s="84">
        <f t="shared" si="3"/>
        <v>-0.16351606805293006</v>
      </c>
      <c r="K17" s="54">
        <v>714</v>
      </c>
      <c r="L17" s="55">
        <v>723</v>
      </c>
      <c r="M17" s="55">
        <f t="shared" si="10"/>
        <v>-9</v>
      </c>
      <c r="N17" s="84">
        <f t="shared" si="11"/>
        <v>-1.2448132780082987E-2</v>
      </c>
      <c r="O17" s="54">
        <v>608</v>
      </c>
      <c r="P17" s="55">
        <v>724</v>
      </c>
      <c r="Q17" s="55">
        <f t="shared" si="4"/>
        <v>-116</v>
      </c>
      <c r="R17" s="84">
        <f t="shared" si="5"/>
        <v>-0.16022099447513813</v>
      </c>
      <c r="S17" s="54">
        <v>4953</v>
      </c>
      <c r="T17" s="55">
        <v>5453</v>
      </c>
      <c r="U17" s="55">
        <f t="shared" si="6"/>
        <v>-500</v>
      </c>
      <c r="V17" s="90">
        <f t="shared" si="7"/>
        <v>-9.1692646249770762E-2</v>
      </c>
      <c r="W17" s="96">
        <f t="shared" si="8"/>
        <v>7.5827860193818028E-2</v>
      </c>
      <c r="X17" s="84">
        <f t="shared" si="9"/>
        <v>7.9019823788546259E-2</v>
      </c>
    </row>
    <row r="18" spans="2:24" s="48" customFormat="1" x14ac:dyDescent="0.25">
      <c r="B18" s="67" t="s">
        <v>22</v>
      </c>
      <c r="C18" s="56">
        <v>26699</v>
      </c>
      <c r="D18" s="57">
        <f>SUM(D19:D31)</f>
        <v>27621</v>
      </c>
      <c r="E18" s="57">
        <f t="shared" si="0"/>
        <v>-922</v>
      </c>
      <c r="F18" s="85">
        <f t="shared" si="1"/>
        <v>-3.3380398971796822E-2</v>
      </c>
      <c r="G18" s="56">
        <v>6735</v>
      </c>
      <c r="H18" s="57">
        <f>SUM(H19:H31)</f>
        <v>6543</v>
      </c>
      <c r="I18" s="57">
        <f t="shared" si="2"/>
        <v>192</v>
      </c>
      <c r="J18" s="85">
        <f t="shared" si="3"/>
        <v>2.9344337459880788E-2</v>
      </c>
      <c r="K18" s="56">
        <v>6547</v>
      </c>
      <c r="L18" s="57">
        <f>SUM(L19:L31)</f>
        <v>7607</v>
      </c>
      <c r="M18" s="57">
        <f t="shared" si="10"/>
        <v>-1060</v>
      </c>
      <c r="N18" s="85">
        <f t="shared" si="11"/>
        <v>-0.13934533981858815</v>
      </c>
      <c r="O18" s="56">
        <v>4675</v>
      </c>
      <c r="P18" s="57">
        <f>SUM(P19:P31)</f>
        <v>5583</v>
      </c>
      <c r="Q18" s="57">
        <f t="shared" si="4"/>
        <v>-908</v>
      </c>
      <c r="R18" s="85">
        <f t="shared" si="5"/>
        <v>-0.16263657531792944</v>
      </c>
      <c r="S18" s="56">
        <v>44656</v>
      </c>
      <c r="T18" s="57">
        <f>SUM(T19:T31)</f>
        <v>47354</v>
      </c>
      <c r="U18" s="57">
        <f t="shared" si="6"/>
        <v>-2698</v>
      </c>
      <c r="V18" s="91">
        <f t="shared" si="7"/>
        <v>-5.6975123537610341E-2</v>
      </c>
      <c r="W18" s="93">
        <f t="shared" si="8"/>
        <v>0.68366019075613527</v>
      </c>
      <c r="X18" s="94">
        <f t="shared" si="9"/>
        <v>0.68621029445861348</v>
      </c>
    </row>
    <row r="19" spans="2:24" x14ac:dyDescent="0.25">
      <c r="B19" s="65" t="s">
        <v>8</v>
      </c>
      <c r="C19" s="51">
        <v>700</v>
      </c>
      <c r="D19" s="52">
        <v>749</v>
      </c>
      <c r="E19" s="52">
        <f t="shared" si="0"/>
        <v>-49</v>
      </c>
      <c r="F19" s="83">
        <f t="shared" si="1"/>
        <v>-6.5420560747663545E-2</v>
      </c>
      <c r="G19" s="51">
        <v>82</v>
      </c>
      <c r="H19" s="52">
        <v>80</v>
      </c>
      <c r="I19" s="52">
        <f t="shared" si="2"/>
        <v>2</v>
      </c>
      <c r="J19" s="83">
        <f t="shared" si="3"/>
        <v>2.5000000000000001E-2</v>
      </c>
      <c r="K19" s="51">
        <v>85</v>
      </c>
      <c r="L19" s="52">
        <v>100</v>
      </c>
      <c r="M19" s="52">
        <f t="shared" si="10"/>
        <v>-15</v>
      </c>
      <c r="N19" s="83">
        <f t="shared" si="11"/>
        <v>-0.15</v>
      </c>
      <c r="O19" s="51">
        <v>84</v>
      </c>
      <c r="P19" s="52">
        <v>95</v>
      </c>
      <c r="Q19" s="52">
        <f t="shared" si="4"/>
        <v>-11</v>
      </c>
      <c r="R19" s="83">
        <f t="shared" si="5"/>
        <v>-0.11578947368421053</v>
      </c>
      <c r="S19" s="51">
        <v>951</v>
      </c>
      <c r="T19" s="52">
        <v>1024</v>
      </c>
      <c r="U19" s="52">
        <f t="shared" si="6"/>
        <v>-73</v>
      </c>
      <c r="V19" s="89">
        <f t="shared" si="7"/>
        <v>-7.12890625E-2</v>
      </c>
      <c r="W19" s="95">
        <f t="shared" si="8"/>
        <v>1.4559316584760942E-2</v>
      </c>
      <c r="X19" s="83">
        <f t="shared" si="9"/>
        <v>1.483885926269418E-2</v>
      </c>
    </row>
    <row r="20" spans="2:24" x14ac:dyDescent="0.25">
      <c r="B20" s="65" t="s">
        <v>11</v>
      </c>
      <c r="C20" s="51">
        <v>540</v>
      </c>
      <c r="D20" s="52">
        <v>705</v>
      </c>
      <c r="E20" s="52">
        <f t="shared" si="0"/>
        <v>-165</v>
      </c>
      <c r="F20" s="83">
        <f t="shared" si="1"/>
        <v>-0.23404255319148937</v>
      </c>
      <c r="G20" s="51">
        <v>103</v>
      </c>
      <c r="H20" s="52">
        <v>126</v>
      </c>
      <c r="I20" s="52">
        <f t="shared" si="2"/>
        <v>-23</v>
      </c>
      <c r="J20" s="83">
        <f t="shared" si="3"/>
        <v>-0.18253968253968253</v>
      </c>
      <c r="K20" s="51">
        <v>119</v>
      </c>
      <c r="L20" s="52">
        <v>152</v>
      </c>
      <c r="M20" s="52">
        <f t="shared" si="10"/>
        <v>-33</v>
      </c>
      <c r="N20" s="83">
        <f t="shared" si="11"/>
        <v>-0.21710526315789475</v>
      </c>
      <c r="O20" s="51">
        <v>105</v>
      </c>
      <c r="P20" s="52">
        <v>136</v>
      </c>
      <c r="Q20" s="52">
        <f t="shared" si="4"/>
        <v>-31</v>
      </c>
      <c r="R20" s="83">
        <f t="shared" si="5"/>
        <v>-0.22794117647058823</v>
      </c>
      <c r="S20" s="51">
        <v>867</v>
      </c>
      <c r="T20" s="52">
        <v>1119</v>
      </c>
      <c r="U20" s="52">
        <f t="shared" si="6"/>
        <v>-252</v>
      </c>
      <c r="V20" s="89">
        <f t="shared" si="7"/>
        <v>-0.22520107238605899</v>
      </c>
      <c r="W20" s="95">
        <f t="shared" si="8"/>
        <v>1.3273320167179534E-2</v>
      </c>
      <c r="X20" s="83">
        <f t="shared" si="9"/>
        <v>1.6215511245073037E-2</v>
      </c>
    </row>
    <row r="21" spans="2:24" x14ac:dyDescent="0.25">
      <c r="B21" s="65" t="s">
        <v>15</v>
      </c>
      <c r="C21" s="51">
        <v>3143</v>
      </c>
      <c r="D21" s="52">
        <v>3145</v>
      </c>
      <c r="E21" s="52">
        <f t="shared" si="0"/>
        <v>-2</v>
      </c>
      <c r="F21" s="83">
        <f t="shared" si="1"/>
        <v>-6.3593004769475357E-4</v>
      </c>
      <c r="G21" s="51">
        <v>814</v>
      </c>
      <c r="H21" s="52">
        <v>784</v>
      </c>
      <c r="I21" s="52">
        <f t="shared" si="2"/>
        <v>30</v>
      </c>
      <c r="J21" s="83">
        <f t="shared" si="3"/>
        <v>3.826530612244898E-2</v>
      </c>
      <c r="K21" s="51">
        <v>939</v>
      </c>
      <c r="L21" s="52">
        <v>921</v>
      </c>
      <c r="M21" s="52">
        <f t="shared" si="10"/>
        <v>18</v>
      </c>
      <c r="N21" s="83">
        <f t="shared" si="11"/>
        <v>1.9543973941368076E-2</v>
      </c>
      <c r="O21" s="51">
        <v>520</v>
      </c>
      <c r="P21" s="52">
        <v>582</v>
      </c>
      <c r="Q21" s="52">
        <f t="shared" si="4"/>
        <v>-62</v>
      </c>
      <c r="R21" s="83">
        <f t="shared" si="5"/>
        <v>-0.10652920962199312</v>
      </c>
      <c r="S21" s="51">
        <v>5416</v>
      </c>
      <c r="T21" s="52">
        <v>5432</v>
      </c>
      <c r="U21" s="52">
        <f t="shared" si="6"/>
        <v>-16</v>
      </c>
      <c r="V21" s="89">
        <f t="shared" si="7"/>
        <v>-2.9455081001472753E-3</v>
      </c>
      <c r="W21" s="95">
        <f t="shared" si="8"/>
        <v>8.2916149971677455E-2</v>
      </c>
      <c r="X21" s="83">
        <f t="shared" si="9"/>
        <v>7.8715511245073033E-2</v>
      </c>
    </row>
    <row r="22" spans="2:24" x14ac:dyDescent="0.25">
      <c r="B22" s="65" t="s">
        <v>10</v>
      </c>
      <c r="C22" s="51">
        <v>1201</v>
      </c>
      <c r="D22" s="52">
        <v>1346</v>
      </c>
      <c r="E22" s="52">
        <f t="shared" si="0"/>
        <v>-145</v>
      </c>
      <c r="F22" s="83">
        <f t="shared" si="1"/>
        <v>-0.10772659732540862</v>
      </c>
      <c r="G22" s="51">
        <v>154</v>
      </c>
      <c r="H22" s="52">
        <v>199</v>
      </c>
      <c r="I22" s="52">
        <f t="shared" si="2"/>
        <v>-45</v>
      </c>
      <c r="J22" s="83">
        <f t="shared" si="3"/>
        <v>-0.22613065326633167</v>
      </c>
      <c r="K22" s="51">
        <v>175</v>
      </c>
      <c r="L22" s="52">
        <v>231</v>
      </c>
      <c r="M22" s="52">
        <f t="shared" si="10"/>
        <v>-56</v>
      </c>
      <c r="N22" s="83">
        <f t="shared" si="11"/>
        <v>-0.24242424242424243</v>
      </c>
      <c r="O22" s="51">
        <v>183</v>
      </c>
      <c r="P22" s="52">
        <v>222</v>
      </c>
      <c r="Q22" s="52">
        <f t="shared" si="4"/>
        <v>-39</v>
      </c>
      <c r="R22" s="83">
        <f t="shared" si="5"/>
        <v>-0.17567567567567569</v>
      </c>
      <c r="S22" s="51">
        <v>1713</v>
      </c>
      <c r="T22" s="52">
        <v>1998</v>
      </c>
      <c r="U22" s="52">
        <f t="shared" si="6"/>
        <v>-285</v>
      </c>
      <c r="V22" s="89">
        <f t="shared" si="7"/>
        <v>-0.14264264264264265</v>
      </c>
      <c r="W22" s="95">
        <f t="shared" si="8"/>
        <v>2.6225141229963715E-2</v>
      </c>
      <c r="X22" s="83">
        <f t="shared" si="9"/>
        <v>2.8953164850452122E-2</v>
      </c>
    </row>
    <row r="23" spans="2:24" x14ac:dyDescent="0.25">
      <c r="B23" s="65" t="s">
        <v>20</v>
      </c>
      <c r="C23" s="51">
        <v>3170</v>
      </c>
      <c r="D23" s="52">
        <v>5071</v>
      </c>
      <c r="E23" s="52">
        <f t="shared" si="0"/>
        <v>-1901</v>
      </c>
      <c r="F23" s="83">
        <f t="shared" si="1"/>
        <v>-0.37487675014789984</v>
      </c>
      <c r="G23" s="51">
        <v>1233</v>
      </c>
      <c r="H23" s="52">
        <v>1590</v>
      </c>
      <c r="I23" s="52">
        <f t="shared" si="2"/>
        <v>-357</v>
      </c>
      <c r="J23" s="83">
        <f t="shared" si="3"/>
        <v>-0.22452830188679246</v>
      </c>
      <c r="K23" s="51">
        <v>1288</v>
      </c>
      <c r="L23" s="52">
        <v>1648</v>
      </c>
      <c r="M23" s="52">
        <f t="shared" si="10"/>
        <v>-360</v>
      </c>
      <c r="N23" s="83">
        <f t="shared" si="11"/>
        <v>-0.21844660194174756</v>
      </c>
      <c r="O23" s="51">
        <v>971</v>
      </c>
      <c r="P23" s="52">
        <v>1370</v>
      </c>
      <c r="Q23" s="52">
        <f t="shared" si="4"/>
        <v>-399</v>
      </c>
      <c r="R23" s="83">
        <f t="shared" si="5"/>
        <v>-0.29124087591240877</v>
      </c>
      <c r="S23" s="51">
        <v>6662</v>
      </c>
      <c r="T23" s="52">
        <v>9679</v>
      </c>
      <c r="U23" s="52">
        <f t="shared" si="6"/>
        <v>-3017</v>
      </c>
      <c r="V23" s="89">
        <f t="shared" si="7"/>
        <v>-0.31170575472672796</v>
      </c>
      <c r="W23" s="95">
        <f t="shared" si="8"/>
        <v>0.10199176349913501</v>
      </c>
      <c r="X23" s="83">
        <f t="shared" si="9"/>
        <v>0.1402591003941572</v>
      </c>
    </row>
    <row r="24" spans="2:24" x14ac:dyDescent="0.25">
      <c r="B24" s="65" t="s">
        <v>19</v>
      </c>
      <c r="C24" s="51">
        <v>3316</v>
      </c>
      <c r="D24" s="52">
        <v>3186</v>
      </c>
      <c r="E24" s="52">
        <f t="shared" si="0"/>
        <v>130</v>
      </c>
      <c r="F24" s="83">
        <f t="shared" si="1"/>
        <v>4.0803515379786569E-2</v>
      </c>
      <c r="G24" s="51">
        <v>1947</v>
      </c>
      <c r="H24" s="52">
        <v>1159</v>
      </c>
      <c r="I24" s="52">
        <f t="shared" si="2"/>
        <v>788</v>
      </c>
      <c r="J24" s="83">
        <f t="shared" si="3"/>
        <v>0.67989646246764457</v>
      </c>
      <c r="K24" s="51">
        <v>952</v>
      </c>
      <c r="L24" s="52">
        <v>1188</v>
      </c>
      <c r="M24" s="52">
        <f t="shared" si="10"/>
        <v>-236</v>
      </c>
      <c r="N24" s="83">
        <f t="shared" si="11"/>
        <v>-0.19865319865319866</v>
      </c>
      <c r="O24" s="51">
        <v>806</v>
      </c>
      <c r="P24" s="52">
        <v>927</v>
      </c>
      <c r="Q24" s="52">
        <f t="shared" si="4"/>
        <v>-121</v>
      </c>
      <c r="R24" s="83">
        <f t="shared" si="5"/>
        <v>-0.13052858683926646</v>
      </c>
      <c r="S24" s="51">
        <v>7021</v>
      </c>
      <c r="T24" s="52">
        <v>6460</v>
      </c>
      <c r="U24" s="52">
        <f t="shared" si="6"/>
        <v>561</v>
      </c>
      <c r="V24" s="89">
        <f t="shared" si="7"/>
        <v>8.6842105263157901E-2</v>
      </c>
      <c r="W24" s="95">
        <f t="shared" si="8"/>
        <v>0.10748786723617937</v>
      </c>
      <c r="X24" s="83">
        <f t="shared" si="9"/>
        <v>9.361233480176212E-2</v>
      </c>
    </row>
    <row r="25" spans="2:24" x14ac:dyDescent="0.25">
      <c r="B25" s="65" t="s">
        <v>12</v>
      </c>
      <c r="C25" s="51">
        <v>1904</v>
      </c>
      <c r="D25" s="52">
        <v>1519</v>
      </c>
      <c r="E25" s="52">
        <f t="shared" si="0"/>
        <v>385</v>
      </c>
      <c r="F25" s="83">
        <f t="shared" si="1"/>
        <v>0.25345622119815669</v>
      </c>
      <c r="G25" s="51">
        <v>143</v>
      </c>
      <c r="H25" s="52">
        <v>204</v>
      </c>
      <c r="I25" s="52">
        <f t="shared" si="2"/>
        <v>-61</v>
      </c>
      <c r="J25" s="83">
        <f t="shared" si="3"/>
        <v>-0.29901960784313725</v>
      </c>
      <c r="K25" s="51">
        <v>245</v>
      </c>
      <c r="L25" s="52">
        <v>254</v>
      </c>
      <c r="M25" s="52">
        <f t="shared" si="10"/>
        <v>-9</v>
      </c>
      <c r="N25" s="83">
        <f t="shared" si="11"/>
        <v>-3.5433070866141732E-2</v>
      </c>
      <c r="O25" s="51">
        <v>127</v>
      </c>
      <c r="P25" s="52">
        <v>165</v>
      </c>
      <c r="Q25" s="52">
        <f t="shared" si="4"/>
        <v>-38</v>
      </c>
      <c r="R25" s="83">
        <f t="shared" si="5"/>
        <v>-0.23030303030303031</v>
      </c>
      <c r="S25" s="51">
        <v>2419</v>
      </c>
      <c r="T25" s="52">
        <v>2142</v>
      </c>
      <c r="U25" s="52">
        <f t="shared" si="6"/>
        <v>277</v>
      </c>
      <c r="V25" s="89">
        <f t="shared" si="7"/>
        <v>0.12931839402427639</v>
      </c>
      <c r="W25" s="95">
        <f t="shared" si="8"/>
        <v>3.7033634930112219E-2</v>
      </c>
      <c r="X25" s="83">
        <f t="shared" si="9"/>
        <v>3.1039879434268492E-2</v>
      </c>
    </row>
    <row r="26" spans="2:24" x14ac:dyDescent="0.25">
      <c r="B26" s="65" t="s">
        <v>16</v>
      </c>
      <c r="C26" s="51">
        <v>2201</v>
      </c>
      <c r="D26" s="52">
        <v>1987</v>
      </c>
      <c r="E26" s="52">
        <f t="shared" si="0"/>
        <v>214</v>
      </c>
      <c r="F26" s="83">
        <f t="shared" si="1"/>
        <v>0.10770005032712632</v>
      </c>
      <c r="G26" s="51">
        <v>142</v>
      </c>
      <c r="H26" s="52">
        <v>145</v>
      </c>
      <c r="I26" s="52">
        <f t="shared" si="2"/>
        <v>-3</v>
      </c>
      <c r="J26" s="83">
        <f t="shared" si="3"/>
        <v>-2.0689655172413793E-2</v>
      </c>
      <c r="K26" s="51">
        <v>200</v>
      </c>
      <c r="L26" s="52">
        <v>227</v>
      </c>
      <c r="M26" s="52">
        <f t="shared" si="10"/>
        <v>-27</v>
      </c>
      <c r="N26" s="83">
        <f t="shared" si="11"/>
        <v>-0.11894273127753303</v>
      </c>
      <c r="O26" s="51">
        <v>116</v>
      </c>
      <c r="P26" s="52">
        <v>164</v>
      </c>
      <c r="Q26" s="52">
        <f t="shared" si="4"/>
        <v>-48</v>
      </c>
      <c r="R26" s="83">
        <f t="shared" si="5"/>
        <v>-0.29268292682926828</v>
      </c>
      <c r="S26" s="51">
        <v>2659</v>
      </c>
      <c r="T26" s="52">
        <v>2523</v>
      </c>
      <c r="U26" s="52">
        <f t="shared" si="6"/>
        <v>136</v>
      </c>
      <c r="V26" s="89">
        <f t="shared" si="7"/>
        <v>5.3904082441537854E-2</v>
      </c>
      <c r="W26" s="95">
        <f t="shared" si="8"/>
        <v>4.0707910408916241E-2</v>
      </c>
      <c r="X26" s="83">
        <f t="shared" si="9"/>
        <v>3.6560978437282635E-2</v>
      </c>
    </row>
    <row r="27" spans="2:24" x14ac:dyDescent="0.25">
      <c r="B27" s="65" t="s">
        <v>18</v>
      </c>
      <c r="C27" s="51">
        <v>733</v>
      </c>
      <c r="D27" s="52">
        <v>544</v>
      </c>
      <c r="E27" s="52">
        <f t="shared" si="0"/>
        <v>189</v>
      </c>
      <c r="F27" s="83">
        <f t="shared" si="1"/>
        <v>0.34742647058823528</v>
      </c>
      <c r="G27" s="51">
        <v>156</v>
      </c>
      <c r="H27" s="52">
        <v>129</v>
      </c>
      <c r="I27" s="52">
        <f t="shared" si="2"/>
        <v>27</v>
      </c>
      <c r="J27" s="83">
        <f t="shared" si="3"/>
        <v>0.20930232558139536</v>
      </c>
      <c r="K27" s="51">
        <v>161</v>
      </c>
      <c r="L27" s="52">
        <v>148</v>
      </c>
      <c r="M27" s="52">
        <f t="shared" si="10"/>
        <v>13</v>
      </c>
      <c r="N27" s="83">
        <f t="shared" si="11"/>
        <v>8.7837837837837843E-2</v>
      </c>
      <c r="O27" s="51">
        <v>122</v>
      </c>
      <c r="P27" s="52">
        <v>138</v>
      </c>
      <c r="Q27" s="52">
        <f t="shared" si="4"/>
        <v>-16</v>
      </c>
      <c r="R27" s="83">
        <f t="shared" si="5"/>
        <v>-0.11594202898550725</v>
      </c>
      <c r="S27" s="51">
        <v>1172</v>
      </c>
      <c r="T27" s="52">
        <v>959</v>
      </c>
      <c r="U27" s="52">
        <f t="shared" si="6"/>
        <v>213</v>
      </c>
      <c r="V27" s="89">
        <f t="shared" si="7"/>
        <v>0.22210636079249219</v>
      </c>
      <c r="W27" s="95">
        <f t="shared" si="8"/>
        <v>1.7942711921492979E-2</v>
      </c>
      <c r="X27" s="83">
        <f t="shared" si="9"/>
        <v>1.3896939485277069E-2</v>
      </c>
    </row>
    <row r="28" spans="2:24" x14ac:dyDescent="0.25">
      <c r="B28" s="65" t="s">
        <v>21</v>
      </c>
      <c r="C28" s="51">
        <v>1825</v>
      </c>
      <c r="D28" s="52">
        <v>2097</v>
      </c>
      <c r="E28" s="52">
        <f t="shared" si="0"/>
        <v>-272</v>
      </c>
      <c r="F28" s="83">
        <f t="shared" si="1"/>
        <v>-0.12970910824988077</v>
      </c>
      <c r="G28" s="51">
        <v>680</v>
      </c>
      <c r="H28" s="52">
        <v>859</v>
      </c>
      <c r="I28" s="52">
        <f t="shared" si="2"/>
        <v>-179</v>
      </c>
      <c r="J28" s="83">
        <f t="shared" si="3"/>
        <v>-0.20838183934807916</v>
      </c>
      <c r="K28" s="51">
        <v>698</v>
      </c>
      <c r="L28" s="52">
        <v>931</v>
      </c>
      <c r="M28" s="52">
        <f t="shared" si="10"/>
        <v>-233</v>
      </c>
      <c r="N28" s="83">
        <f t="shared" si="11"/>
        <v>-0.2502685284640172</v>
      </c>
      <c r="O28" s="51">
        <v>727</v>
      </c>
      <c r="P28" s="52">
        <v>827</v>
      </c>
      <c r="Q28" s="52">
        <f t="shared" si="4"/>
        <v>-100</v>
      </c>
      <c r="R28" s="83">
        <f t="shared" si="5"/>
        <v>-0.12091898428053205</v>
      </c>
      <c r="S28" s="51">
        <v>3930</v>
      </c>
      <c r="T28" s="52">
        <v>4714</v>
      </c>
      <c r="U28" s="52">
        <f t="shared" si="6"/>
        <v>-784</v>
      </c>
      <c r="V28" s="89">
        <f t="shared" si="7"/>
        <v>-0.16631310988544759</v>
      </c>
      <c r="W28" s="95">
        <f t="shared" si="8"/>
        <v>6.0166260965415885E-2</v>
      </c>
      <c r="X28" s="83">
        <f t="shared" si="9"/>
        <v>6.8310920472988645E-2</v>
      </c>
    </row>
    <row r="29" spans="2:24" x14ac:dyDescent="0.25">
      <c r="B29" s="65" t="s">
        <v>17</v>
      </c>
      <c r="C29" s="51">
        <v>2656</v>
      </c>
      <c r="D29" s="52">
        <v>2195</v>
      </c>
      <c r="E29" s="52">
        <f t="shared" si="0"/>
        <v>461</v>
      </c>
      <c r="F29" s="83">
        <f t="shared" si="1"/>
        <v>0.21002277904328018</v>
      </c>
      <c r="G29" s="51">
        <v>252</v>
      </c>
      <c r="H29" s="52">
        <v>173</v>
      </c>
      <c r="I29" s="52">
        <f t="shared" si="2"/>
        <v>79</v>
      </c>
      <c r="J29" s="83">
        <f t="shared" si="3"/>
        <v>0.45664739884393063</v>
      </c>
      <c r="K29" s="51">
        <v>449</v>
      </c>
      <c r="L29" s="52">
        <v>478</v>
      </c>
      <c r="M29" s="52">
        <f t="shared" si="10"/>
        <v>-29</v>
      </c>
      <c r="N29" s="83">
        <f t="shared" si="11"/>
        <v>-6.0669456066945605E-2</v>
      </c>
      <c r="O29" s="51">
        <v>215</v>
      </c>
      <c r="P29" s="52">
        <v>180</v>
      </c>
      <c r="Q29" s="52">
        <f t="shared" si="4"/>
        <v>35</v>
      </c>
      <c r="R29" s="83">
        <f t="shared" si="5"/>
        <v>0.19444444444444445</v>
      </c>
      <c r="S29" s="51">
        <v>3572</v>
      </c>
      <c r="T29" s="52">
        <v>3026</v>
      </c>
      <c r="U29" s="52">
        <f t="shared" si="6"/>
        <v>546</v>
      </c>
      <c r="V29" s="89">
        <f t="shared" si="7"/>
        <v>0.18043621943159285</v>
      </c>
      <c r="W29" s="95">
        <f t="shared" si="8"/>
        <v>5.4685466709533212E-2</v>
      </c>
      <c r="X29" s="83">
        <f t="shared" si="9"/>
        <v>4.3849988407141202E-2</v>
      </c>
    </row>
    <row r="30" spans="2:24" x14ac:dyDescent="0.25">
      <c r="B30" s="65" t="s">
        <v>13</v>
      </c>
      <c r="C30" s="51">
        <v>1048</v>
      </c>
      <c r="D30" s="52">
        <v>1077</v>
      </c>
      <c r="E30" s="52">
        <f t="shared" si="0"/>
        <v>-29</v>
      </c>
      <c r="F30" s="83">
        <f t="shared" si="1"/>
        <v>-2.6926648096564532E-2</v>
      </c>
      <c r="G30" s="51">
        <v>116</v>
      </c>
      <c r="H30" s="52">
        <v>147</v>
      </c>
      <c r="I30" s="52">
        <f t="shared" si="2"/>
        <v>-31</v>
      </c>
      <c r="J30" s="83">
        <f t="shared" si="3"/>
        <v>-0.21088435374149661</v>
      </c>
      <c r="K30" s="51">
        <v>168</v>
      </c>
      <c r="L30" s="52">
        <v>208</v>
      </c>
      <c r="M30" s="52">
        <f t="shared" si="10"/>
        <v>-40</v>
      </c>
      <c r="N30" s="83">
        <f t="shared" si="11"/>
        <v>-0.19230769230769232</v>
      </c>
      <c r="O30" s="51">
        <v>101</v>
      </c>
      <c r="P30" s="52">
        <v>121</v>
      </c>
      <c r="Q30" s="52">
        <f t="shared" si="4"/>
        <v>-20</v>
      </c>
      <c r="R30" s="83">
        <f t="shared" si="5"/>
        <v>-0.16528925619834711</v>
      </c>
      <c r="S30" s="51">
        <v>1433</v>
      </c>
      <c r="T30" s="52">
        <v>1553</v>
      </c>
      <c r="U30" s="52">
        <f t="shared" si="6"/>
        <v>-120</v>
      </c>
      <c r="V30" s="89">
        <f t="shared" si="7"/>
        <v>-7.7269800386349008E-2</v>
      </c>
      <c r="W30" s="95">
        <f t="shared" si="8"/>
        <v>2.1938486504692357E-2</v>
      </c>
      <c r="X30" s="83">
        <f t="shared" si="9"/>
        <v>2.2504637143519593E-2</v>
      </c>
    </row>
    <row r="31" spans="2:24" x14ac:dyDescent="0.25">
      <c r="B31" s="66" t="s">
        <v>14</v>
      </c>
      <c r="C31" s="54">
        <v>4262</v>
      </c>
      <c r="D31" s="55">
        <v>4000</v>
      </c>
      <c r="E31" s="55">
        <f t="shared" si="0"/>
        <v>262</v>
      </c>
      <c r="F31" s="84">
        <f t="shared" si="1"/>
        <v>6.5500000000000003E-2</v>
      </c>
      <c r="G31" s="54">
        <v>913</v>
      </c>
      <c r="H31" s="55">
        <v>948</v>
      </c>
      <c r="I31" s="55">
        <f t="shared" si="2"/>
        <v>-35</v>
      </c>
      <c r="J31" s="84">
        <f t="shared" si="3"/>
        <v>-3.6919831223628692E-2</v>
      </c>
      <c r="K31" s="54">
        <v>1068</v>
      </c>
      <c r="L31" s="55">
        <v>1121</v>
      </c>
      <c r="M31" s="55">
        <f t="shared" si="10"/>
        <v>-53</v>
      </c>
      <c r="N31" s="84">
        <f t="shared" si="11"/>
        <v>-4.7279214986619092E-2</v>
      </c>
      <c r="O31" s="54">
        <v>598</v>
      </c>
      <c r="P31" s="55">
        <v>656</v>
      </c>
      <c r="Q31" s="55">
        <f t="shared" si="4"/>
        <v>-58</v>
      </c>
      <c r="R31" s="84">
        <f t="shared" si="5"/>
        <v>-8.8414634146341459E-2</v>
      </c>
      <c r="S31" s="54">
        <v>6841</v>
      </c>
      <c r="T31" s="55">
        <v>6725</v>
      </c>
      <c r="U31" s="55">
        <f t="shared" si="6"/>
        <v>116</v>
      </c>
      <c r="V31" s="90">
        <f t="shared" si="7"/>
        <v>1.7249070631970259E-2</v>
      </c>
      <c r="W31" s="95">
        <f t="shared" si="8"/>
        <v>0.10473216062707635</v>
      </c>
      <c r="X31" s="83">
        <f t="shared" si="9"/>
        <v>9.7452469278924189E-2</v>
      </c>
    </row>
    <row r="32" spans="2:24" s="48" customFormat="1" ht="15.75" thickBot="1" x14ac:dyDescent="0.3">
      <c r="B32" s="68" t="s">
        <v>0</v>
      </c>
      <c r="C32" s="58">
        <v>40574</v>
      </c>
      <c r="D32" s="59">
        <f>SUM(D8+D12+D18)</f>
        <v>41601</v>
      </c>
      <c r="E32" s="59">
        <f t="shared" si="0"/>
        <v>-1027</v>
      </c>
      <c r="F32" s="86">
        <f t="shared" si="1"/>
        <v>-2.468690656474604E-2</v>
      </c>
      <c r="G32" s="58">
        <v>9314</v>
      </c>
      <c r="H32" s="59">
        <f>SUM(H8+H12+H18)</f>
        <v>9595</v>
      </c>
      <c r="I32" s="59">
        <f t="shared" si="2"/>
        <v>-281</v>
      </c>
      <c r="J32" s="86">
        <f t="shared" si="3"/>
        <v>-2.9286086503387182E-2</v>
      </c>
      <c r="K32" s="58">
        <v>8703</v>
      </c>
      <c r="L32" s="59">
        <f>SUM(L8+L12+L18)</f>
        <v>10067</v>
      </c>
      <c r="M32" s="59">
        <f t="shared" si="10"/>
        <v>-1364</v>
      </c>
      <c r="N32" s="86">
        <f t="shared" si="11"/>
        <v>-0.13549220224495878</v>
      </c>
      <c r="O32" s="58">
        <v>6728</v>
      </c>
      <c r="P32" s="59">
        <f>SUM(P8+P12+P18)</f>
        <v>7745</v>
      </c>
      <c r="Q32" s="59">
        <f t="shared" si="4"/>
        <v>-1017</v>
      </c>
      <c r="R32" s="86">
        <f t="shared" si="5"/>
        <v>-0.13131052291801162</v>
      </c>
      <c r="S32" s="58">
        <v>65319</v>
      </c>
      <c r="T32" s="59">
        <f>SUM(T8+T12+T18)</f>
        <v>69008</v>
      </c>
      <c r="U32" s="59">
        <f t="shared" si="6"/>
        <v>-3689</v>
      </c>
      <c r="V32" s="92">
        <f t="shared" si="7"/>
        <v>-5.345757013679573E-2</v>
      </c>
      <c r="W32" s="97">
        <f t="shared" si="8"/>
        <v>1</v>
      </c>
      <c r="X32" s="98">
        <f t="shared" si="9"/>
        <v>1</v>
      </c>
    </row>
  </sheetData>
  <mergeCells count="7">
    <mergeCell ref="W5:X6"/>
    <mergeCell ref="C5:V5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Tabelle riassuntive</vt:lpstr>
      <vt:lpstr>Grado di occupazione</vt:lpstr>
      <vt:lpstr>Entrate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Fenaroli Fabian / T151087</dc:creator>
  <cp:lastModifiedBy>Fenaroli Fabian / T151087</cp:lastModifiedBy>
  <dcterms:created xsi:type="dcterms:W3CDTF">2021-10-14T12:12:15Z</dcterms:created>
  <dcterms:modified xsi:type="dcterms:W3CDTF">2022-09-15T08:08:17Z</dcterms:modified>
</cp:coreProperties>
</file>