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85" windowWidth="12540" windowHeight="7875" activeTab="0"/>
  </bookViews>
  <sheets>
    <sheet name="ZonaGT2+GT3" sheetId="1" r:id="rId1"/>
    <sheet name="Zona GT4+GT5" sheetId="2" r:id="rId2"/>
  </sheets>
  <definedNames/>
  <calcPr fullCalcOnLoad="1"/>
</workbook>
</file>

<file path=xl/sharedStrings.xml><?xml version="1.0" encoding="utf-8"?>
<sst xmlns="http://schemas.openxmlformats.org/spreadsheetml/2006/main" count="93" uniqueCount="56">
  <si>
    <t>0</t>
  </si>
  <si>
    <t>0-1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</si>
  <si>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</si>
  <si>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</si>
  <si>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</si>
  <si>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</si>
  <si>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</si>
  <si>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</si>
  <si>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</si>
  <si>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</si>
  <si>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</si>
  <si>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</si>
  <si>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Sum</t>
  </si>
  <si>
    <t>Mittel</t>
  </si>
  <si>
    <t>&gt;15</t>
  </si>
  <si>
    <t>12-13</t>
  </si>
  <si>
    <t>13-14</t>
  </si>
  <si>
    <t>14-15</t>
  </si>
  <si>
    <t>Valeur [fs]</t>
  </si>
  <si>
    <t>ValeurxNbre</t>
  </si>
  <si>
    <t>%</t>
  </si>
  <si>
    <t>0-2</t>
  </si>
  <si>
    <t>2-4</t>
  </si>
  <si>
    <t>4-6</t>
  </si>
  <si>
    <t>6-8</t>
  </si>
  <si>
    <t>8-10</t>
  </si>
  <si>
    <t>10-12</t>
  </si>
  <si>
    <t>12-14</t>
  </si>
  <si>
    <t>14-16</t>
  </si>
  <si>
    <t>16-18</t>
  </si>
  <si>
    <t>18-20</t>
  </si>
  <si>
    <t>20-22</t>
  </si>
  <si>
    <t>22-24</t>
  </si>
  <si>
    <t>24-26</t>
  </si>
  <si>
    <t>26-28</t>
  </si>
  <si>
    <t>28-30</t>
  </si>
  <si>
    <t>Precisione</t>
  </si>
  <si>
    <t>Numero di punti</t>
  </si>
  <si>
    <t>Totale</t>
  </si>
  <si>
    <t>Ripartizione delle differenze residue sui vecchi PP</t>
  </si>
  <si>
    <t>Allegato 1C</t>
  </si>
  <si>
    <t>Valori reali e teorici</t>
  </si>
  <si>
    <t>Valore teorico</t>
  </si>
  <si>
    <t>Media</t>
  </si>
  <si>
    <t>Valore teor.</t>
  </si>
  <si>
    <t>Valori intervalli 1 e 2: 75 - 95%</t>
  </si>
  <si>
    <t>Allegato 1D</t>
  </si>
  <si>
    <t>Valore teoricoo</t>
  </si>
  <si>
    <t xml:space="preserve">Valori intervallo 1: 50 - 75% </t>
  </si>
  <si>
    <t>Valore teorico:
= 0%</t>
  </si>
  <si>
    <t>Nimero di punti</t>
  </si>
  <si>
    <t>Ripartizione delle diffferenze residue sui vecchi PP</t>
  </si>
  <si>
    <t>Comune XY sezione Z</t>
  </si>
  <si>
    <r>
      <t xml:space="preserve">Valore </t>
    </r>
    <r>
      <rPr>
        <sz val="8"/>
        <rFont val="Arial"/>
        <family val="2"/>
      </rPr>
      <t>[Fyx]</t>
    </r>
  </si>
  <si>
    <t>Zona GT2+GT3</t>
  </si>
  <si>
    <t>Zona GT4+GT5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</si>
</sst>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49" fontId="9" fillId="0" borderId="0" xfId="0" applyNumberFormat="1" applyFont="1" applyAlignment="1" applyProtection="1">
      <alignment horizontal="right" vertical="top"/>
      <protection/>
    </xf>
    <xf numFmtId="0" fontId="8" fillId="2" borderId="1" xfId="0" applyFont="1" applyFill="1" applyBorder="1" applyAlignment="1" applyProtection="1">
      <alignment horizontal="left"/>
      <protection/>
    </xf>
    <xf numFmtId="0" fontId="4" fillId="2" borderId="2" xfId="0" applyFont="1" applyFill="1" applyBorder="1" applyAlignment="1" applyProtection="1">
      <alignment horizontal="centerContinuous"/>
      <protection/>
    </xf>
    <xf numFmtId="164" fontId="0" fillId="0" borderId="0" xfId="0" applyNumberFormat="1" applyFont="1" applyAlignment="1" applyProtection="1">
      <alignment/>
      <protection/>
    </xf>
    <xf numFmtId="0" fontId="4" fillId="2" borderId="3" xfId="0" applyFont="1" applyFill="1" applyBorder="1" applyAlignment="1" applyProtection="1">
      <alignment horizontal="center"/>
      <protection/>
    </xf>
    <xf numFmtId="49" fontId="10" fillId="2" borderId="4" xfId="0" applyNumberFormat="1" applyFont="1" applyFill="1" applyBorder="1" applyAlignment="1" applyProtection="1">
      <alignment horizontal="center"/>
      <protection/>
    </xf>
    <xf numFmtId="49" fontId="10" fillId="2" borderId="5" xfId="0" applyNumberFormat="1" applyFont="1" applyFill="1" applyBorder="1" applyAlignment="1" applyProtection="1">
      <alignment horizontal="center"/>
      <protection/>
    </xf>
    <xf numFmtId="49" fontId="10" fillId="2" borderId="6" xfId="0" applyNumberFormat="1" applyFont="1" applyFill="1" applyBorder="1" applyAlignment="1" applyProtection="1">
      <alignment horizontal="center"/>
      <protection/>
    </xf>
    <xf numFmtId="164" fontId="4" fillId="2" borderId="3" xfId="0" applyNumberFormat="1" applyFont="1" applyFill="1" applyBorder="1" applyAlignment="1" applyProtection="1">
      <alignment horizontal="center"/>
      <protection/>
    </xf>
    <xf numFmtId="0" fontId="4" fillId="2" borderId="7" xfId="0" applyFont="1" applyFill="1" applyBorder="1" applyAlignment="1" applyProtection="1">
      <alignment horizontal="center"/>
      <protection/>
    </xf>
    <xf numFmtId="0" fontId="4" fillId="2" borderId="4" xfId="0" applyFont="1" applyFill="1" applyBorder="1" applyAlignment="1" applyProtection="1">
      <alignment horizontal="center"/>
      <protection/>
    </xf>
    <xf numFmtId="0" fontId="4" fillId="2" borderId="5" xfId="0" applyFont="1" applyFill="1" applyBorder="1" applyAlignment="1" applyProtection="1">
      <alignment horizontal="center"/>
      <protection/>
    </xf>
    <xf numFmtId="0" fontId="4" fillId="2" borderId="6" xfId="0" applyFont="1" applyFill="1" applyBorder="1" applyAlignment="1" applyProtection="1">
      <alignment horizontal="center"/>
      <protection/>
    </xf>
    <xf numFmtId="1" fontId="4" fillId="0" borderId="7" xfId="0" applyNumberFormat="1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 horizontal="center"/>
      <protection/>
    </xf>
    <xf numFmtId="1" fontId="4" fillId="0" borderId="9" xfId="0" applyNumberFormat="1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/>
      <protection/>
    </xf>
    <xf numFmtId="0" fontId="11" fillId="2" borderId="3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center"/>
      <protection/>
    </xf>
    <xf numFmtId="2" fontId="4" fillId="0" borderId="9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0" fontId="4" fillId="2" borderId="11" xfId="0" applyFont="1" applyFill="1" applyBorder="1" applyAlignment="1" applyProtection="1">
      <alignment horizontal="left" vertical="center"/>
      <protection/>
    </xf>
    <xf numFmtId="164" fontId="0" fillId="2" borderId="1" xfId="0" applyNumberFormat="1" applyFont="1" applyFill="1" applyBorder="1" applyAlignment="1" applyProtection="1">
      <alignment horizontal="left" vertical="center"/>
      <protection/>
    </xf>
    <xf numFmtId="0" fontId="0" fillId="2" borderId="2" xfId="0" applyFont="1" applyFill="1" applyBorder="1" applyAlignment="1" applyProtection="1">
      <alignment horizontal="left" vertical="center"/>
      <protection/>
    </xf>
    <xf numFmtId="0" fontId="0" fillId="2" borderId="2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horizontal="right" vertical="center"/>
      <protection/>
    </xf>
    <xf numFmtId="0" fontId="10" fillId="2" borderId="1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0" fillId="2" borderId="12" xfId="0" applyFont="1" applyFill="1" applyBorder="1" applyAlignment="1" applyProtection="1">
      <alignment horizontal="center" vertical="center"/>
      <protection/>
    </xf>
    <xf numFmtId="164" fontId="0" fillId="3" borderId="13" xfId="0" applyNumberFormat="1" applyFont="1" applyFill="1" applyBorder="1" applyAlignment="1" applyProtection="1">
      <alignment horizontal="center"/>
      <protection/>
    </xf>
    <xf numFmtId="164" fontId="0" fillId="3" borderId="14" xfId="0" applyNumberFormat="1" applyFont="1" applyFill="1" applyBorder="1" applyAlignment="1" applyProtection="1">
      <alignment horizontal="center"/>
      <protection/>
    </xf>
    <xf numFmtId="164" fontId="0" fillId="4" borderId="14" xfId="0" applyNumberFormat="1" applyFont="1" applyFill="1" applyBorder="1" applyAlignment="1" applyProtection="1">
      <alignment horizontal="center"/>
      <protection/>
    </xf>
    <xf numFmtId="164" fontId="0" fillId="4" borderId="13" xfId="0" applyNumberFormat="1" applyFont="1" applyFill="1" applyBorder="1" applyAlignment="1" applyProtection="1">
      <alignment horizontal="center"/>
      <protection/>
    </xf>
    <xf numFmtId="164" fontId="0" fillId="5" borderId="14" xfId="0" applyNumberFormat="1" applyFont="1" applyFill="1" applyBorder="1" applyAlignment="1" applyProtection="1">
      <alignment horizontal="center"/>
      <protection/>
    </xf>
    <xf numFmtId="164" fontId="0" fillId="5" borderId="13" xfId="0" applyNumberFormat="1" applyFont="1" applyFill="1" applyBorder="1" applyAlignment="1" applyProtection="1">
      <alignment horizontal="center"/>
      <protection/>
    </xf>
    <xf numFmtId="0" fontId="0" fillId="6" borderId="15" xfId="0" applyFont="1" applyFill="1" applyBorder="1" applyAlignment="1" applyProtection="1">
      <alignment horizontal="center"/>
      <protection locked="0"/>
    </xf>
    <xf numFmtId="0" fontId="0" fillId="6" borderId="16" xfId="0" applyFont="1" applyFill="1" applyBorder="1" applyAlignment="1" applyProtection="1">
      <alignment horizontal="center"/>
      <protection locked="0"/>
    </xf>
    <xf numFmtId="0" fontId="0" fillId="6" borderId="17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 vertical="center"/>
      <protection/>
    </xf>
    <xf numFmtId="164" fontId="5" fillId="7" borderId="11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164" fontId="3" fillId="0" borderId="18" xfId="0" applyNumberFormat="1" applyFont="1" applyFill="1" applyBorder="1" applyAlignment="1" applyProtection="1">
      <alignment horizontal="center" vertical="center"/>
      <protection/>
    </xf>
    <xf numFmtId="0" fontId="5" fillId="2" borderId="1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49" fontId="8" fillId="6" borderId="11" xfId="0" applyNumberFormat="1" applyFont="1" applyFill="1" applyBorder="1" applyAlignment="1" applyProtection="1">
      <alignment horizontal="centerContinuous" vertical="top"/>
      <protection/>
    </xf>
    <xf numFmtId="49" fontId="8" fillId="6" borderId="12" xfId="0" applyNumberFormat="1" applyFont="1" applyFill="1" applyBorder="1" applyAlignment="1" applyProtection="1">
      <alignment horizontal="centerContinuous" vertical="top"/>
      <protection/>
    </xf>
    <xf numFmtId="49" fontId="8" fillId="6" borderId="2" xfId="0" applyNumberFormat="1" applyFont="1" applyFill="1" applyBorder="1" applyAlignment="1" applyProtection="1">
      <alignment horizontal="centerContinuous" vertical="top"/>
      <protection/>
    </xf>
    <xf numFmtId="0" fontId="12" fillId="6" borderId="2" xfId="0" applyFont="1" applyFill="1" applyBorder="1" applyAlignment="1" applyProtection="1">
      <alignment horizontal="centerContinuous"/>
      <protection/>
    </xf>
    <xf numFmtId="49" fontId="10" fillId="2" borderId="19" xfId="0" applyNumberFormat="1" applyFont="1" applyFill="1" applyBorder="1" applyAlignment="1" applyProtection="1">
      <alignment horizontal="center"/>
      <protection/>
    </xf>
    <xf numFmtId="0" fontId="4" fillId="2" borderId="19" xfId="0" applyFont="1" applyFill="1" applyBorder="1" applyAlignment="1" applyProtection="1">
      <alignment horizontal="center"/>
      <protection/>
    </xf>
    <xf numFmtId="164" fontId="0" fillId="7" borderId="13" xfId="0" applyNumberFormat="1" applyFont="1" applyFill="1" applyBorder="1" applyAlignment="1" applyProtection="1">
      <alignment horizontal="center"/>
      <protection/>
    </xf>
    <xf numFmtId="0" fontId="0" fillId="2" borderId="2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6" borderId="2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/>
    </xf>
    <xf numFmtId="49" fontId="9" fillId="0" borderId="0" xfId="0" applyNumberFormat="1" applyFont="1" applyFill="1" applyAlignment="1" applyProtection="1">
      <alignment horizontal="right" vertical="top"/>
      <protection locked="0"/>
    </xf>
    <xf numFmtId="0" fontId="10" fillId="2" borderId="21" xfId="0" applyFont="1" applyFill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164" fontId="5" fillId="4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164" fontId="5" fillId="5" borderId="1" xfId="0" applyNumberFormat="1" applyFont="1" applyFill="1" applyBorder="1" applyAlignment="1" applyProtection="1">
      <alignment horizontal="center" vertical="center"/>
      <protection/>
    </xf>
    <xf numFmtId="164" fontId="5" fillId="3" borderId="1" xfId="0" applyNumberFormat="1" applyFont="1" applyFill="1" applyBorder="1" applyAlignment="1" applyProtection="1">
      <alignment horizontal="center" vertical="center"/>
      <protection/>
    </xf>
    <xf numFmtId="0" fontId="5" fillId="5" borderId="2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horizontal="center" vertical="center" textRotation="90" wrapText="1"/>
      <protection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64" fontId="5" fillId="2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164" fontId="10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164" fontId="3" fillId="0" borderId="1" xfId="0" applyNumberFormat="1" applyFont="1" applyBorder="1" applyAlignment="1" applyProtection="1">
      <alignment horizontal="center" vertical="center"/>
      <protection/>
    </xf>
    <xf numFmtId="164" fontId="3" fillId="0" borderId="1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E9F3F7"/>
      <rgbColor rgb="00FF9595"/>
      <rgbColor rgb="00CC99FF"/>
      <rgbColor rgb="00FFDEB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Precisione:GT2+ GT3 </a:t>
            </a:r>
          </a:p>
        </c:rich>
      </c:tx>
      <c:layout>
        <c:manualLayout>
          <c:xMode val="factor"/>
          <c:yMode val="factor"/>
          <c:x val="-0.00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0825"/>
          <c:w val="0.889"/>
          <c:h val="0.86725"/>
        </c:manualLayout>
      </c:layout>
      <c:barChart>
        <c:barDir val="col"/>
        <c:grouping val="clustered"/>
        <c:varyColors val="0"/>
        <c:ser>
          <c:idx val="1"/>
          <c:order val="0"/>
          <c:tx>
            <c:v>histogramme</c:v>
          </c:tx>
          <c:spPr>
            <a:solidFill>
              <a:srgbClr val="FFDEB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</c:spPr>
          </c:dP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CCFFCC"/>
              </a:solidFill>
            </c:spPr>
          </c:dPt>
          <c:dPt>
            <c:idx val="3"/>
            <c:invertIfNegative val="0"/>
            <c:spPr>
              <a:solidFill>
                <a:srgbClr val="CCFFCC"/>
              </a:solidFill>
            </c:spPr>
          </c:dPt>
          <c:dPt>
            <c:idx val="4"/>
            <c:invertIfNegative val="0"/>
            <c:spPr>
              <a:solidFill>
                <a:srgbClr val="CCFFCC"/>
              </a:solidFill>
            </c:spPr>
          </c:dPt>
          <c:dPt>
            <c:idx val="5"/>
            <c:invertIfNegative val="0"/>
            <c:spPr>
              <a:solidFill>
                <a:srgbClr val="CCFFCC"/>
              </a:solidFill>
            </c:spPr>
          </c:dPt>
          <c:dPt>
            <c:idx val="6"/>
            <c:invertIfNegative val="0"/>
            <c:spPr>
              <a:solidFill>
                <a:srgbClr val="FFFFCC"/>
              </a:solidFill>
            </c:spPr>
          </c:dPt>
          <c:dPt>
            <c:idx val="7"/>
            <c:invertIfNegative val="0"/>
            <c:spPr>
              <a:solidFill>
                <a:srgbClr val="FFFFCC"/>
              </a:solidFill>
            </c:spPr>
          </c:dPt>
          <c:dPt>
            <c:idx val="8"/>
            <c:invertIfNegative val="0"/>
            <c:spPr>
              <a:solidFill>
                <a:srgbClr val="FFFFCC"/>
              </a:solidFill>
            </c:spPr>
          </c:dPt>
          <c:dPt>
            <c:idx val="9"/>
            <c:invertIfNegative val="0"/>
            <c:spPr>
              <a:solidFill>
                <a:srgbClr val="FFFFCC"/>
              </a:solidFill>
            </c:spPr>
          </c:dPt>
          <c:dPt>
            <c:idx val="10"/>
            <c:invertIfNegative val="0"/>
            <c:spPr>
              <a:solidFill>
                <a:srgbClr val="FFFFCC"/>
              </a:solidFill>
            </c:spPr>
          </c:dPt>
          <c:dPt>
            <c:idx val="12"/>
            <c:invertIfNegative val="0"/>
            <c:spPr>
              <a:solidFill>
                <a:srgbClr val="FFDEBD"/>
              </a:solidFill>
            </c:spPr>
          </c:dPt>
          <c:dPt>
            <c:idx val="13"/>
            <c:invertIfNegative val="0"/>
            <c:spPr>
              <a:solidFill>
                <a:srgbClr val="FFDEBD"/>
              </a:solidFill>
            </c:spPr>
          </c:dPt>
          <c:dPt>
            <c:idx val="16"/>
            <c:invertIfNegative val="0"/>
            <c:spPr>
              <a:solidFill>
                <a:srgbClr val="FF9595"/>
              </a:solidFill>
            </c:spPr>
          </c:dPt>
          <c:dLbls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'ZonaGT2+GT3'!$B$5:$R$5</c:f>
              <c:strCache/>
            </c:strRef>
          </c:cat>
          <c:val>
            <c:numRef>
              <c:f>'ZonaGT2+GT3'!$B$7:$R$7</c:f>
              <c:numCache/>
            </c:numRef>
          </c:val>
        </c:ser>
        <c:gapWidth val="80"/>
        <c:axId val="53935753"/>
        <c:axId val="1746598"/>
      </c:barChart>
      <c:lineChart>
        <c:grouping val="standard"/>
        <c:varyColors val="0"/>
        <c:ser>
          <c:idx val="0"/>
          <c:order val="1"/>
          <c:tx>
            <c:v>fréquence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'ZonaGT2+GT3'!$B$8:$R$8</c:f>
              <c:numCache/>
            </c:numRef>
          </c:val>
          <c:smooth val="1"/>
        </c:ser>
        <c:axId val="39433615"/>
        <c:axId val="56640276"/>
      </c:lineChart>
      <c:catAx>
        <c:axId val="53935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Fyx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[cm]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46598"/>
        <c:crosses val="autoZero"/>
        <c:auto val="0"/>
        <c:lblOffset val="100"/>
        <c:noMultiLvlLbl val="0"/>
      </c:catAx>
      <c:valAx>
        <c:axId val="1746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Numero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[differenze residue]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935753"/>
        <c:crossesAt val="1"/>
        <c:crossBetween val="between"/>
        <c:dispUnits/>
      </c:valAx>
      <c:catAx>
        <c:axId val="39433615"/>
        <c:scaling>
          <c:orientation val="minMax"/>
        </c:scaling>
        <c:axPos val="b"/>
        <c:delete val="1"/>
        <c:majorTickMark val="in"/>
        <c:minorTickMark val="none"/>
        <c:tickLblPos val="nextTo"/>
        <c:crossAx val="56640276"/>
        <c:crosses val="autoZero"/>
        <c:auto val="0"/>
        <c:lblOffset val="100"/>
        <c:noMultiLvlLbl val="0"/>
      </c:catAx>
      <c:valAx>
        <c:axId val="5664027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Frequenza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[0..100%]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43361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"/>
          <c:y val="0.147"/>
          <c:w val="0.17425"/>
          <c:h val="0.147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Precisione: GT4+GT5</a:t>
            </a:r>
          </a:p>
        </c:rich>
      </c:tx>
      <c:layout>
        <c:manualLayout>
          <c:xMode val="factor"/>
          <c:yMode val="factor"/>
          <c:x val="-0.00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825"/>
          <c:w val="0.88775"/>
          <c:h val="0.86725"/>
        </c:manualLayout>
      </c:layout>
      <c:barChart>
        <c:barDir val="col"/>
        <c:grouping val="clustered"/>
        <c:varyColors val="0"/>
        <c:ser>
          <c:idx val="1"/>
          <c:order val="0"/>
          <c:tx>
            <c:v>histogramme</c:v>
          </c:tx>
          <c:spPr>
            <a:solidFill>
              <a:srgbClr val="FFDEB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</c:spPr>
          </c:dP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CCFFCC"/>
              </a:solidFill>
            </c:spPr>
          </c:dPt>
          <c:dPt>
            <c:idx val="3"/>
            <c:invertIfNegative val="0"/>
            <c:spPr>
              <a:solidFill>
                <a:srgbClr val="CCFFCC"/>
              </a:solidFill>
            </c:spPr>
          </c:dPt>
          <c:dPt>
            <c:idx val="4"/>
            <c:invertIfNegative val="0"/>
            <c:spPr>
              <a:solidFill>
                <a:srgbClr val="CCFFCC"/>
              </a:solidFill>
            </c:spPr>
          </c:dPt>
          <c:dPt>
            <c:idx val="5"/>
            <c:invertIfNegative val="0"/>
            <c:spPr>
              <a:solidFill>
                <a:srgbClr val="CCFFCC"/>
              </a:solidFill>
            </c:spPr>
          </c:dPt>
          <c:dPt>
            <c:idx val="6"/>
            <c:invertIfNegative val="0"/>
            <c:spPr>
              <a:solidFill>
                <a:srgbClr val="FFFFCC"/>
              </a:solidFill>
            </c:spPr>
          </c:dPt>
          <c:dPt>
            <c:idx val="7"/>
            <c:invertIfNegative val="0"/>
            <c:spPr>
              <a:solidFill>
                <a:srgbClr val="FFFFCC"/>
              </a:solidFill>
            </c:spPr>
          </c:dPt>
          <c:dPt>
            <c:idx val="8"/>
            <c:invertIfNegative val="0"/>
            <c:spPr>
              <a:solidFill>
                <a:srgbClr val="FFFFCC"/>
              </a:solidFill>
            </c:spPr>
          </c:dPt>
          <c:dPt>
            <c:idx val="9"/>
            <c:invertIfNegative val="0"/>
            <c:spPr>
              <a:solidFill>
                <a:srgbClr val="FFFFCC"/>
              </a:solidFill>
            </c:spPr>
          </c:dPt>
          <c:dPt>
            <c:idx val="10"/>
            <c:invertIfNegative val="0"/>
            <c:spPr>
              <a:solidFill>
                <a:srgbClr val="FFFFCC"/>
              </a:solidFill>
            </c:spPr>
          </c:dPt>
          <c:dPt>
            <c:idx val="12"/>
            <c:invertIfNegative val="0"/>
            <c:spPr>
              <a:solidFill>
                <a:srgbClr val="FFDEBD"/>
              </a:solidFill>
            </c:spPr>
          </c:dPt>
          <c:dPt>
            <c:idx val="13"/>
            <c:invertIfNegative val="0"/>
            <c:spPr>
              <a:solidFill>
                <a:srgbClr val="FFDEBD"/>
              </a:solidFill>
            </c:spPr>
          </c:dPt>
          <c:dPt>
            <c:idx val="16"/>
            <c:invertIfNegative val="0"/>
            <c:spPr>
              <a:solidFill>
                <a:srgbClr val="FF9595"/>
              </a:solidFill>
            </c:spPr>
          </c:dPt>
          <c:dLbls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'Zona GT4+GT5'!$B$5:$R$5</c:f>
              <c:strCache/>
            </c:strRef>
          </c:cat>
          <c:val>
            <c:numRef>
              <c:f>'Zona GT4+GT5'!$B$7:$R$7</c:f>
              <c:numCache/>
            </c:numRef>
          </c:val>
        </c:ser>
        <c:gapWidth val="80"/>
        <c:axId val="32504773"/>
        <c:axId val="36634098"/>
      </c:barChart>
      <c:lineChart>
        <c:grouping val="standard"/>
        <c:varyColors val="0"/>
        <c:ser>
          <c:idx val="0"/>
          <c:order val="1"/>
          <c:tx>
            <c:v>fréquence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'Zona GT4+GT5'!$B$8:$R$8</c:f>
              <c:numCache/>
            </c:numRef>
          </c:val>
          <c:smooth val="1"/>
        </c:ser>
        <c:axId val="20087467"/>
        <c:axId val="17375936"/>
      </c:lineChart>
      <c:catAx>
        <c:axId val="32504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Fyx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[cm]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634098"/>
        <c:crosses val="autoZero"/>
        <c:auto val="0"/>
        <c:lblOffset val="100"/>
        <c:noMultiLvlLbl val="0"/>
      </c:catAx>
      <c:valAx>
        <c:axId val="366340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Numero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[differenze residue]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504773"/>
        <c:crossesAt val="1"/>
        <c:crossBetween val="between"/>
        <c:dispUnits/>
      </c:valAx>
      <c:catAx>
        <c:axId val="20087467"/>
        <c:scaling>
          <c:orientation val="minMax"/>
        </c:scaling>
        <c:axPos val="b"/>
        <c:delete val="1"/>
        <c:majorTickMark val="in"/>
        <c:minorTickMark val="none"/>
        <c:tickLblPos val="nextTo"/>
        <c:crossAx val="17375936"/>
        <c:crosses val="autoZero"/>
        <c:auto val="0"/>
        <c:lblOffset val="100"/>
        <c:noMultiLvlLbl val="0"/>
      </c:catAx>
      <c:valAx>
        <c:axId val="1737593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Frequenza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[0..100%]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08746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"/>
          <c:y val="0.147"/>
          <c:w val="0.1755"/>
          <c:h val="0.147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19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1562100"/>
        <a:ext cx="67437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200025</xdr:colOff>
      <xdr:row>14</xdr:row>
      <xdr:rowOff>142875</xdr:rowOff>
    </xdr:from>
    <xdr:to>
      <xdr:col>16</xdr:col>
      <xdr:colOff>200025</xdr:colOff>
      <xdr:row>29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5734050" y="2028825"/>
          <a:ext cx="0" cy="2438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14</xdr:row>
      <xdr:rowOff>123825</xdr:rowOff>
    </xdr:from>
    <xdr:to>
      <xdr:col>6</xdr:col>
      <xdr:colOff>123825</xdr:colOff>
      <xdr:row>29</xdr:row>
      <xdr:rowOff>133350</xdr:rowOff>
    </xdr:to>
    <xdr:sp>
      <xdr:nvSpPr>
        <xdr:cNvPr id="3" name="Line 3"/>
        <xdr:cNvSpPr>
          <a:spLocks/>
        </xdr:cNvSpPr>
      </xdr:nvSpPr>
      <xdr:spPr>
        <a:xfrm flipH="1" flipV="1">
          <a:off x="2505075" y="2009775"/>
          <a:ext cx="9525" cy="2438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15</xdr:row>
      <xdr:rowOff>123825</xdr:rowOff>
    </xdr:from>
    <xdr:to>
      <xdr:col>18</xdr:col>
      <xdr:colOff>419100</xdr:colOff>
      <xdr:row>19</xdr:row>
      <xdr:rowOff>123825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867400" y="2171700"/>
          <a:ext cx="7143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differenze massime ammesse
≤ 15 cm</a:t>
          </a:r>
        </a:p>
      </xdr:txBody>
    </xdr:sp>
    <xdr:clientData/>
  </xdr:twoCellAnchor>
  <xdr:twoCellAnchor>
    <xdr:from>
      <xdr:col>7</xdr:col>
      <xdr:colOff>28575</xdr:colOff>
      <xdr:row>15</xdr:row>
      <xdr:rowOff>104775</xdr:rowOff>
    </xdr:from>
    <xdr:to>
      <xdr:col>9</xdr:col>
      <xdr:colOff>47625</xdr:colOff>
      <xdr:row>18</xdr:row>
      <xdr:rowOff>123825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33675" y="2152650"/>
          <a:ext cx="6477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media da raggiungere
≤ 5 cm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19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1562100"/>
        <a:ext cx="67056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295275</xdr:colOff>
      <xdr:row>15</xdr:row>
      <xdr:rowOff>28575</xdr:rowOff>
    </xdr:from>
    <xdr:to>
      <xdr:col>16</xdr:col>
      <xdr:colOff>295275</xdr:colOff>
      <xdr:row>30</xdr:row>
      <xdr:rowOff>38100</xdr:rowOff>
    </xdr:to>
    <xdr:sp>
      <xdr:nvSpPr>
        <xdr:cNvPr id="2" name="Line 2"/>
        <xdr:cNvSpPr>
          <a:spLocks/>
        </xdr:cNvSpPr>
      </xdr:nvSpPr>
      <xdr:spPr>
        <a:xfrm flipV="1">
          <a:off x="5791200" y="2076450"/>
          <a:ext cx="0" cy="2438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9525</xdr:rowOff>
    </xdr:from>
    <xdr:to>
      <xdr:col>6</xdr:col>
      <xdr:colOff>247650</xdr:colOff>
      <xdr:row>30</xdr:row>
      <xdr:rowOff>19050</xdr:rowOff>
    </xdr:to>
    <xdr:sp>
      <xdr:nvSpPr>
        <xdr:cNvPr id="3" name="Line 3"/>
        <xdr:cNvSpPr>
          <a:spLocks/>
        </xdr:cNvSpPr>
      </xdr:nvSpPr>
      <xdr:spPr>
        <a:xfrm flipH="1" flipV="1">
          <a:off x="2590800" y="2057400"/>
          <a:ext cx="9525" cy="2438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16</xdr:row>
      <xdr:rowOff>28575</xdr:rowOff>
    </xdr:from>
    <xdr:to>
      <xdr:col>18</xdr:col>
      <xdr:colOff>542925</xdr:colOff>
      <xdr:row>20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838825" y="2238375"/>
          <a:ext cx="8286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differenze massime ammesse
≤ 30 cm</a:t>
          </a:r>
        </a:p>
      </xdr:txBody>
    </xdr:sp>
    <xdr:clientData/>
  </xdr:twoCellAnchor>
  <xdr:twoCellAnchor>
    <xdr:from>
      <xdr:col>7</xdr:col>
      <xdr:colOff>28575</xdr:colOff>
      <xdr:row>15</xdr:row>
      <xdr:rowOff>104775</xdr:rowOff>
    </xdr:from>
    <xdr:to>
      <xdr:col>9</xdr:col>
      <xdr:colOff>66675</xdr:colOff>
      <xdr:row>18</xdr:row>
      <xdr:rowOff>123825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695575" y="2152650"/>
          <a:ext cx="6667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media da raggiungere
≤ 10 cm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S43"/>
  <sheetViews>
    <sheetView tabSelected="1" zoomScale="110" zoomScaleNormal="110" workbookViewId="0" topLeftCell="A1">
      <selection activeCell="A1" sqref="A1:S43"/>
    </sheetView>
  </sheetViews>
  <sheetFormatPr defaultColWidth="9.140625" defaultRowHeight="12.75"/>
  <cols>
    <col min="1" max="1" width="12.28125" style="1" customWidth="1"/>
    <col min="2" max="2" width="4.7109375" style="1" customWidth="1"/>
    <col min="3" max="3" width="4.7109375" style="2" customWidth="1"/>
    <col min="4" max="18" width="4.7109375" style="1" customWidth="1"/>
    <col min="19" max="19" width="8.7109375" style="6" customWidth="1"/>
    <col min="20" max="20" width="2.7109375" style="1" customWidth="1"/>
    <col min="21" max="21" width="9.7109375" style="1" customWidth="1"/>
    <col min="22" max="16384" width="11.421875" style="1" customWidth="1"/>
  </cols>
  <sheetData>
    <row r="1" spans="1:19" ht="26.25" customHeight="1">
      <c r="A1" s="65" t="s">
        <v>40</v>
      </c>
      <c r="R1" s="62"/>
      <c r="S1" s="63" t="s">
        <v>52</v>
      </c>
    </row>
    <row r="2" ht="15">
      <c r="S2" s="3"/>
    </row>
    <row r="3" spans="1:19" ht="15.75">
      <c r="A3" s="4" t="s">
        <v>36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1" t="s">
        <v>54</v>
      </c>
      <c r="O3" s="52"/>
      <c r="P3" s="53"/>
      <c r="Q3" s="54"/>
      <c r="R3" s="54"/>
      <c r="S3" s="52"/>
    </row>
    <row r="4" ht="13.5" thickBot="1"/>
    <row r="5" spans="1:19" ht="13.5" thickBot="1">
      <c r="A5" s="7" t="s">
        <v>53</v>
      </c>
      <c r="B5" s="8" t="s">
        <v>0</v>
      </c>
      <c r="C5" s="9" t="s">
        <v>1</v>
      </c>
      <c r="D5" s="9" t="str">
        <f>"1-2"</f>
        <v>1-2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  <c r="J5" s="9" t="s">
        <v>7</v>
      </c>
      <c r="K5" s="9" t="s">
        <v>8</v>
      </c>
      <c r="L5" s="9" t="s">
        <v>9</v>
      </c>
      <c r="M5" s="9" t="s">
        <v>10</v>
      </c>
      <c r="N5" s="9" t="s">
        <v>11</v>
      </c>
      <c r="O5" s="55" t="s">
        <v>15</v>
      </c>
      <c r="P5" s="55" t="s">
        <v>16</v>
      </c>
      <c r="Q5" s="55" t="s">
        <v>17</v>
      </c>
      <c r="R5" s="10" t="s">
        <v>14</v>
      </c>
      <c r="S5" s="11" t="s">
        <v>38</v>
      </c>
    </row>
    <row r="6" spans="1:19" ht="13.5" hidden="1" thickBot="1">
      <c r="A6" s="12" t="s">
        <v>18</v>
      </c>
      <c r="B6" s="13">
        <v>0</v>
      </c>
      <c r="C6" s="13">
        <v>1</v>
      </c>
      <c r="D6" s="1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56">
        <v>13</v>
      </c>
      <c r="P6" s="56">
        <v>14</v>
      </c>
      <c r="Q6" s="56">
        <v>15</v>
      </c>
      <c r="R6" s="15">
        <v>16</v>
      </c>
      <c r="S6" s="11" t="s">
        <v>12</v>
      </c>
    </row>
    <row r="7" spans="1:19" ht="12.75">
      <c r="A7" s="64" t="s">
        <v>37</v>
      </c>
      <c r="B7" s="42">
        <v>1</v>
      </c>
      <c r="C7" s="43">
        <v>5</v>
      </c>
      <c r="D7" s="43">
        <v>17</v>
      </c>
      <c r="E7" s="43">
        <v>31</v>
      </c>
      <c r="F7" s="43">
        <v>40</v>
      </c>
      <c r="G7" s="43">
        <v>20</v>
      </c>
      <c r="H7" s="43">
        <v>14</v>
      </c>
      <c r="I7" s="43">
        <v>9</v>
      </c>
      <c r="J7" s="43">
        <v>5</v>
      </c>
      <c r="K7" s="43">
        <v>2</v>
      </c>
      <c r="L7" s="43">
        <v>2</v>
      </c>
      <c r="M7" s="43">
        <v>3</v>
      </c>
      <c r="N7" s="43">
        <v>2</v>
      </c>
      <c r="O7" s="61">
        <v>1</v>
      </c>
      <c r="P7" s="61">
        <v>2</v>
      </c>
      <c r="Q7" s="61">
        <v>1</v>
      </c>
      <c r="R7" s="44">
        <v>1</v>
      </c>
      <c r="S7" s="16">
        <f>SUM(B7:R7)</f>
        <v>156</v>
      </c>
    </row>
    <row r="8" spans="1:19" ht="13.5" thickBot="1">
      <c r="A8" s="17" t="s">
        <v>20</v>
      </c>
      <c r="B8" s="36">
        <f aca="true" t="shared" si="0" ref="B8:M8">(B7/$S$7)*100</f>
        <v>0.641025641025641</v>
      </c>
      <c r="C8" s="37">
        <f t="shared" si="0"/>
        <v>3.205128205128205</v>
      </c>
      <c r="D8" s="36">
        <f t="shared" si="0"/>
        <v>10.897435897435898</v>
      </c>
      <c r="E8" s="37">
        <f t="shared" si="0"/>
        <v>19.871794871794872</v>
      </c>
      <c r="F8" s="36">
        <f t="shared" si="0"/>
        <v>25.64102564102564</v>
      </c>
      <c r="G8" s="37">
        <f t="shared" si="0"/>
        <v>12.82051282051282</v>
      </c>
      <c r="H8" s="39">
        <f t="shared" si="0"/>
        <v>8.974358974358974</v>
      </c>
      <c r="I8" s="38">
        <f t="shared" si="0"/>
        <v>5.769230769230769</v>
      </c>
      <c r="J8" s="39">
        <f t="shared" si="0"/>
        <v>3.205128205128205</v>
      </c>
      <c r="K8" s="38">
        <f t="shared" si="0"/>
        <v>1.282051282051282</v>
      </c>
      <c r="L8" s="39">
        <f t="shared" si="0"/>
        <v>1.282051282051282</v>
      </c>
      <c r="M8" s="40">
        <f t="shared" si="0"/>
        <v>1.9230769230769231</v>
      </c>
      <c r="N8" s="41">
        <f>(N7/$S$7)*100</f>
        <v>1.282051282051282</v>
      </c>
      <c r="O8" s="41">
        <f>(O7/$S$7)*100</f>
        <v>0.641025641025641</v>
      </c>
      <c r="P8" s="41">
        <f>(P7/$S$7)*100</f>
        <v>1.282051282051282</v>
      </c>
      <c r="Q8" s="41">
        <f>(Q7/$S$7)*100</f>
        <v>0.641025641025641</v>
      </c>
      <c r="R8" s="57">
        <f>(R7/$S$7)*100</f>
        <v>0.641025641025641</v>
      </c>
      <c r="S8" s="18">
        <f>SUM(B8:R8)</f>
        <v>99.99999999999999</v>
      </c>
    </row>
    <row r="9" spans="1:19" ht="4.5" customHeight="1" hidden="1" thickBot="1">
      <c r="A9" s="19"/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2"/>
    </row>
    <row r="10" ht="13.5" hidden="1" thickBot="1">
      <c r="S10" s="11" t="s">
        <v>13</v>
      </c>
    </row>
    <row r="11" spans="1:19" ht="13.5" hidden="1" thickBot="1">
      <c r="A11" s="23" t="s">
        <v>19</v>
      </c>
      <c r="B11" s="24">
        <f aca="true" t="shared" si="1" ref="B11:P11">B6*B7</f>
        <v>0</v>
      </c>
      <c r="C11" s="25">
        <f>C6*C7</f>
        <v>5</v>
      </c>
      <c r="D11" s="25">
        <f t="shared" si="1"/>
        <v>34</v>
      </c>
      <c r="E11" s="25">
        <f t="shared" si="1"/>
        <v>93</v>
      </c>
      <c r="F11" s="25">
        <f t="shared" si="1"/>
        <v>160</v>
      </c>
      <c r="G11" s="25">
        <f t="shared" si="1"/>
        <v>100</v>
      </c>
      <c r="H11" s="25">
        <f t="shared" si="1"/>
        <v>84</v>
      </c>
      <c r="I11" s="25">
        <f t="shared" si="1"/>
        <v>63</v>
      </c>
      <c r="J11" s="25">
        <f t="shared" si="1"/>
        <v>40</v>
      </c>
      <c r="K11" s="25">
        <f t="shared" si="1"/>
        <v>18</v>
      </c>
      <c r="L11" s="25">
        <f t="shared" si="1"/>
        <v>20</v>
      </c>
      <c r="M11" s="25">
        <f t="shared" si="1"/>
        <v>33</v>
      </c>
      <c r="N11" s="25">
        <f t="shared" si="1"/>
        <v>24</v>
      </c>
      <c r="O11" s="25">
        <f t="shared" si="1"/>
        <v>13</v>
      </c>
      <c r="P11" s="25">
        <f t="shared" si="1"/>
        <v>28</v>
      </c>
      <c r="Q11" s="25">
        <f>Q6*Q7</f>
        <v>15</v>
      </c>
      <c r="R11" s="25">
        <f>R6*R7</f>
        <v>16</v>
      </c>
      <c r="S11" s="26">
        <f>SUM(B11:R11)/S7</f>
        <v>4.782051282051282</v>
      </c>
    </row>
    <row r="13" ht="12.75">
      <c r="C13" s="27"/>
    </row>
    <row r="34" ht="6" customHeight="1"/>
    <row r="35" spans="1:19" ht="12.75">
      <c r="A35" s="28" t="s">
        <v>39</v>
      </c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1"/>
      <c r="P35" s="58"/>
      <c r="Q35" s="58"/>
      <c r="R35" s="58"/>
      <c r="S35" s="32" t="s">
        <v>41</v>
      </c>
    </row>
    <row r="36" spans="1:19" s="59" customFormat="1" ht="12">
      <c r="A36" s="45" t="s">
        <v>38</v>
      </c>
      <c r="B36" s="70" t="str">
        <f>ROUND(SUM(B8:G8),1)&amp;"%"</f>
        <v>73.1%</v>
      </c>
      <c r="C36" s="67"/>
      <c r="D36" s="67"/>
      <c r="E36" s="67"/>
      <c r="F36" s="67"/>
      <c r="G36" s="68"/>
      <c r="H36" s="66" t="str">
        <f>ROUND(SUM(H8:L8),1)&amp;"%"</f>
        <v>20.5%</v>
      </c>
      <c r="I36" s="67"/>
      <c r="J36" s="67"/>
      <c r="K36" s="67"/>
      <c r="L36" s="68"/>
      <c r="M36" s="69" t="str">
        <f>ROUND(SUM(M8:Q8),1)&amp;"%"</f>
        <v>5.8%</v>
      </c>
      <c r="N36" s="67"/>
      <c r="O36" s="67"/>
      <c r="P36" s="67"/>
      <c r="Q36" s="68"/>
      <c r="R36" s="46" t="str">
        <f>ROUND(R8,1)&amp;"%"</f>
        <v>0.6%</v>
      </c>
      <c r="S36" s="45" t="s">
        <v>20</v>
      </c>
    </row>
    <row r="37" spans="1:19" s="60" customFormat="1" ht="11.25" customHeight="1">
      <c r="A37" s="33" t="s">
        <v>42</v>
      </c>
      <c r="B37" s="82" t="s">
        <v>48</v>
      </c>
      <c r="C37" s="79"/>
      <c r="D37" s="79"/>
      <c r="E37" s="79"/>
      <c r="F37" s="79"/>
      <c r="G37" s="80"/>
      <c r="H37" s="47"/>
      <c r="I37" s="47"/>
      <c r="J37" s="47"/>
      <c r="K37" s="48"/>
      <c r="L37" s="47"/>
      <c r="M37" s="50"/>
      <c r="N37" s="50"/>
      <c r="R37" s="72" t="s">
        <v>49</v>
      </c>
      <c r="S37" s="35" t="s">
        <v>44</v>
      </c>
    </row>
    <row r="38" spans="1:19" ht="5.2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R38" s="73"/>
      <c r="S38" s="34"/>
    </row>
    <row r="39" spans="1:19" s="59" customFormat="1" ht="12" customHeight="1">
      <c r="A39" s="45" t="s">
        <v>38</v>
      </c>
      <c r="B39" s="66" t="str">
        <f>ROUND(SUM(B8:L8),1)&amp;"%"</f>
        <v>93.6%</v>
      </c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75" t="s">
        <v>43</v>
      </c>
      <c r="N39" s="76"/>
      <c r="O39" s="76"/>
      <c r="P39" s="76"/>
      <c r="Q39" s="77"/>
      <c r="R39" s="73"/>
      <c r="S39" s="49" t="s">
        <v>38</v>
      </c>
    </row>
    <row r="40" spans="1:19" s="60" customFormat="1" ht="11.25" customHeight="1">
      <c r="A40" s="33" t="s">
        <v>42</v>
      </c>
      <c r="B40" s="81" t="s">
        <v>45</v>
      </c>
      <c r="C40" s="79"/>
      <c r="D40" s="79"/>
      <c r="E40" s="79"/>
      <c r="F40" s="79"/>
      <c r="G40" s="79"/>
      <c r="H40" s="79"/>
      <c r="I40" s="79"/>
      <c r="J40" s="79"/>
      <c r="K40" s="79"/>
      <c r="L40" s="80"/>
      <c r="M40" s="78" t="str">
        <f>ROUND(S11,1)&amp;" cm"</f>
        <v>4.8 cm</v>
      </c>
      <c r="N40" s="79"/>
      <c r="O40" s="79"/>
      <c r="P40" s="79"/>
      <c r="Q40" s="80"/>
      <c r="R40" s="73"/>
      <c r="S40" s="35" t="s">
        <v>44</v>
      </c>
    </row>
    <row r="41" spans="1:19" ht="5.2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R41" s="73"/>
      <c r="S41" s="34"/>
    </row>
    <row r="42" spans="1:19" s="59" customFormat="1" ht="12" customHeight="1">
      <c r="A42" s="45" t="s">
        <v>38</v>
      </c>
      <c r="B42" s="69" t="str">
        <f>ROUND(SUM(B8:Q8),1)&amp;"%"</f>
        <v>99.4%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67"/>
      <c r="P42" s="67"/>
      <c r="Q42" s="68"/>
      <c r="R42" s="73"/>
      <c r="S42" s="49" t="s">
        <v>38</v>
      </c>
    </row>
    <row r="43" spans="1:19" s="60" customFormat="1" ht="11.25" customHeight="1">
      <c r="A43" s="33" t="s">
        <v>47</v>
      </c>
      <c r="B43" s="82" t="str">
        <f>"Valori intervalli 1 - 3: 100%"</f>
        <v>Valori intervalli 1 - 3: 100%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80"/>
      <c r="R43" s="74"/>
      <c r="S43" s="35" t="s">
        <v>44</v>
      </c>
    </row>
    <row r="44" ht="6" customHeight="1"/>
  </sheetData>
  <sheetProtection/>
  <mergeCells count="11">
    <mergeCell ref="R37:R43"/>
    <mergeCell ref="M39:Q39"/>
    <mergeCell ref="M40:Q40"/>
    <mergeCell ref="B40:L40"/>
    <mergeCell ref="B39:L39"/>
    <mergeCell ref="B37:G37"/>
    <mergeCell ref="B43:Q43"/>
    <mergeCell ref="H36:L36"/>
    <mergeCell ref="M36:Q36"/>
    <mergeCell ref="B36:G36"/>
    <mergeCell ref="B42:Q42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9" r:id="rId2"/>
  <ignoredErrors>
    <ignoredError sqref="O5" twoDigitTextYear="1"/>
    <ignoredError sqref="B5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S43"/>
  <sheetViews>
    <sheetView zoomScale="110" zoomScaleNormal="110" workbookViewId="0" topLeftCell="A1">
      <selection activeCell="A1" sqref="A1:S43"/>
    </sheetView>
  </sheetViews>
  <sheetFormatPr defaultColWidth="9.140625" defaultRowHeight="12.75"/>
  <cols>
    <col min="1" max="1" width="11.7109375" style="1" customWidth="1"/>
    <col min="2" max="2" width="4.7109375" style="1" customWidth="1"/>
    <col min="3" max="3" width="4.7109375" style="2" customWidth="1"/>
    <col min="4" max="18" width="4.7109375" style="1" customWidth="1"/>
    <col min="19" max="19" width="8.7109375" style="6" customWidth="1"/>
    <col min="20" max="20" width="2.7109375" style="1" customWidth="1"/>
    <col min="21" max="21" width="9.7109375" style="1" customWidth="1"/>
    <col min="22" max="16384" width="11.421875" style="1" customWidth="1"/>
  </cols>
  <sheetData>
    <row r="1" spans="1:19" ht="26.25" customHeight="1">
      <c r="A1" s="65" t="s">
        <v>46</v>
      </c>
      <c r="R1" s="62"/>
      <c r="S1" s="63" t="s">
        <v>52</v>
      </c>
    </row>
    <row r="2" ht="15">
      <c r="S2" s="3"/>
    </row>
    <row r="3" spans="1:19" ht="15.75">
      <c r="A3" s="4" t="s">
        <v>36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1" t="s">
        <v>55</v>
      </c>
      <c r="O3" s="52"/>
      <c r="P3" s="53"/>
      <c r="Q3" s="54"/>
      <c r="R3" s="54"/>
      <c r="S3" s="52"/>
    </row>
    <row r="4" ht="13.5" thickBot="1"/>
    <row r="5" spans="1:19" ht="13.5" thickBot="1">
      <c r="A5" s="7" t="s">
        <v>53</v>
      </c>
      <c r="B5" s="8" t="s">
        <v>0</v>
      </c>
      <c r="C5" s="9" t="s">
        <v>21</v>
      </c>
      <c r="D5" s="9" t="s">
        <v>22</v>
      </c>
      <c r="E5" s="9" t="s">
        <v>23</v>
      </c>
      <c r="F5" s="9" t="s">
        <v>24</v>
      </c>
      <c r="G5" s="9" t="s">
        <v>25</v>
      </c>
      <c r="H5" s="9" t="s">
        <v>26</v>
      </c>
      <c r="I5" s="9" t="s">
        <v>27</v>
      </c>
      <c r="J5" s="9" t="s">
        <v>28</v>
      </c>
      <c r="K5" s="9" t="s">
        <v>29</v>
      </c>
      <c r="L5" s="9" t="s">
        <v>30</v>
      </c>
      <c r="M5" s="9" t="s">
        <v>31</v>
      </c>
      <c r="N5" s="9" t="s">
        <v>32</v>
      </c>
      <c r="O5" s="55" t="s">
        <v>33</v>
      </c>
      <c r="P5" s="55" t="s">
        <v>34</v>
      </c>
      <c r="Q5" s="55" t="s">
        <v>35</v>
      </c>
      <c r="R5" s="10" t="s">
        <v>14</v>
      </c>
      <c r="S5" s="11" t="s">
        <v>38</v>
      </c>
    </row>
    <row r="6" spans="1:19" ht="13.5" hidden="1" thickBot="1">
      <c r="A6" s="12" t="s">
        <v>18</v>
      </c>
      <c r="B6" s="13">
        <v>0</v>
      </c>
      <c r="C6" s="13">
        <v>2</v>
      </c>
      <c r="D6" s="14">
        <v>4</v>
      </c>
      <c r="E6" s="14">
        <v>6</v>
      </c>
      <c r="F6" s="14">
        <v>8</v>
      </c>
      <c r="G6" s="14">
        <v>10</v>
      </c>
      <c r="H6" s="14">
        <v>12</v>
      </c>
      <c r="I6" s="14">
        <v>14</v>
      </c>
      <c r="J6" s="14">
        <v>16</v>
      </c>
      <c r="K6" s="14">
        <v>18</v>
      </c>
      <c r="L6" s="14">
        <v>20</v>
      </c>
      <c r="M6" s="14">
        <v>22</v>
      </c>
      <c r="N6" s="14">
        <v>24</v>
      </c>
      <c r="O6" s="56">
        <v>26</v>
      </c>
      <c r="P6" s="56">
        <v>28</v>
      </c>
      <c r="Q6" s="56">
        <v>30</v>
      </c>
      <c r="R6" s="15">
        <v>31</v>
      </c>
      <c r="S6" s="11" t="s">
        <v>12</v>
      </c>
    </row>
    <row r="7" spans="1:19" ht="12.75">
      <c r="A7" s="64" t="s">
        <v>50</v>
      </c>
      <c r="B7" s="42">
        <v>0</v>
      </c>
      <c r="C7" s="43">
        <v>10</v>
      </c>
      <c r="D7" s="43">
        <v>20</v>
      </c>
      <c r="E7" s="43">
        <v>21</v>
      </c>
      <c r="F7" s="43">
        <v>12</v>
      </c>
      <c r="G7" s="43">
        <v>5</v>
      </c>
      <c r="H7" s="43">
        <v>5</v>
      </c>
      <c r="I7" s="43">
        <v>3</v>
      </c>
      <c r="J7" s="43">
        <v>4</v>
      </c>
      <c r="K7" s="43">
        <v>3</v>
      </c>
      <c r="L7" s="43">
        <v>2</v>
      </c>
      <c r="M7" s="43">
        <v>2</v>
      </c>
      <c r="N7" s="43">
        <v>1</v>
      </c>
      <c r="O7" s="61">
        <v>2</v>
      </c>
      <c r="P7" s="61">
        <v>1</v>
      </c>
      <c r="Q7" s="61">
        <v>1</v>
      </c>
      <c r="R7" s="44">
        <v>0</v>
      </c>
      <c r="S7" s="16">
        <f>SUM(B7:R7)</f>
        <v>92</v>
      </c>
    </row>
    <row r="8" spans="1:19" ht="13.5" thickBot="1">
      <c r="A8" s="17" t="s">
        <v>20</v>
      </c>
      <c r="B8" s="36">
        <f aca="true" t="shared" si="0" ref="B8:R8">(B7/$S$7)*100</f>
        <v>0</v>
      </c>
      <c r="C8" s="37">
        <f t="shared" si="0"/>
        <v>10.869565217391305</v>
      </c>
      <c r="D8" s="36">
        <f t="shared" si="0"/>
        <v>21.73913043478261</v>
      </c>
      <c r="E8" s="37">
        <f t="shared" si="0"/>
        <v>22.82608695652174</v>
      </c>
      <c r="F8" s="36">
        <f t="shared" si="0"/>
        <v>13.043478260869565</v>
      </c>
      <c r="G8" s="37">
        <f t="shared" si="0"/>
        <v>5.434782608695652</v>
      </c>
      <c r="H8" s="39">
        <f t="shared" si="0"/>
        <v>5.434782608695652</v>
      </c>
      <c r="I8" s="38">
        <f t="shared" si="0"/>
        <v>3.260869565217391</v>
      </c>
      <c r="J8" s="39">
        <f t="shared" si="0"/>
        <v>4.3478260869565215</v>
      </c>
      <c r="K8" s="38">
        <f t="shared" si="0"/>
        <v>3.260869565217391</v>
      </c>
      <c r="L8" s="39">
        <f t="shared" si="0"/>
        <v>2.1739130434782608</v>
      </c>
      <c r="M8" s="40">
        <f t="shared" si="0"/>
        <v>2.1739130434782608</v>
      </c>
      <c r="N8" s="41">
        <f t="shared" si="0"/>
        <v>1.0869565217391304</v>
      </c>
      <c r="O8" s="41">
        <f t="shared" si="0"/>
        <v>2.1739130434782608</v>
      </c>
      <c r="P8" s="41">
        <f t="shared" si="0"/>
        <v>1.0869565217391304</v>
      </c>
      <c r="Q8" s="41">
        <f t="shared" si="0"/>
        <v>1.0869565217391304</v>
      </c>
      <c r="R8" s="57">
        <f t="shared" si="0"/>
        <v>0</v>
      </c>
      <c r="S8" s="18">
        <f>SUM(B8:R8)</f>
        <v>100</v>
      </c>
    </row>
    <row r="9" spans="1:19" ht="4.5" customHeight="1" hidden="1" thickBot="1">
      <c r="A9" s="19"/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2"/>
    </row>
    <row r="10" ht="13.5" hidden="1" thickBot="1">
      <c r="S10" s="11" t="s">
        <v>13</v>
      </c>
    </row>
    <row r="11" spans="1:19" ht="13.5" hidden="1" thickBot="1">
      <c r="A11" s="23" t="s">
        <v>19</v>
      </c>
      <c r="B11" s="24">
        <f aca="true" t="shared" si="1" ref="B11:R11">B6*B7</f>
        <v>0</v>
      </c>
      <c r="C11" s="25">
        <f t="shared" si="1"/>
        <v>20</v>
      </c>
      <c r="D11" s="25">
        <f t="shared" si="1"/>
        <v>80</v>
      </c>
      <c r="E11" s="25">
        <f t="shared" si="1"/>
        <v>126</v>
      </c>
      <c r="F11" s="25">
        <f t="shared" si="1"/>
        <v>96</v>
      </c>
      <c r="G11" s="25">
        <f t="shared" si="1"/>
        <v>50</v>
      </c>
      <c r="H11" s="25">
        <f t="shared" si="1"/>
        <v>60</v>
      </c>
      <c r="I11" s="25">
        <f t="shared" si="1"/>
        <v>42</v>
      </c>
      <c r="J11" s="25">
        <f t="shared" si="1"/>
        <v>64</v>
      </c>
      <c r="K11" s="25">
        <f t="shared" si="1"/>
        <v>54</v>
      </c>
      <c r="L11" s="25">
        <f t="shared" si="1"/>
        <v>40</v>
      </c>
      <c r="M11" s="25">
        <f t="shared" si="1"/>
        <v>44</v>
      </c>
      <c r="N11" s="25">
        <f t="shared" si="1"/>
        <v>24</v>
      </c>
      <c r="O11" s="25">
        <f t="shared" si="1"/>
        <v>52</v>
      </c>
      <c r="P11" s="25">
        <f t="shared" si="1"/>
        <v>28</v>
      </c>
      <c r="Q11" s="25">
        <f t="shared" si="1"/>
        <v>30</v>
      </c>
      <c r="R11" s="25">
        <f t="shared" si="1"/>
        <v>0</v>
      </c>
      <c r="S11" s="26">
        <f>SUM(B11:R11)/S7</f>
        <v>8.804347826086957</v>
      </c>
    </row>
    <row r="13" ht="12.75">
      <c r="C13" s="27"/>
    </row>
    <row r="34" ht="6" customHeight="1"/>
    <row r="35" spans="1:19" ht="12.75">
      <c r="A35" s="28" t="s">
        <v>51</v>
      </c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1"/>
      <c r="P35" s="58"/>
      <c r="Q35" s="58"/>
      <c r="R35" s="58"/>
      <c r="S35" s="32" t="s">
        <v>41</v>
      </c>
    </row>
    <row r="36" spans="1:19" s="59" customFormat="1" ht="12">
      <c r="A36" s="45" t="s">
        <v>38</v>
      </c>
      <c r="B36" s="70" t="str">
        <f>ROUND(SUM(B8:G8),1)&amp;"%"</f>
        <v>73.9%</v>
      </c>
      <c r="C36" s="67"/>
      <c r="D36" s="67"/>
      <c r="E36" s="67"/>
      <c r="F36" s="67"/>
      <c r="G36" s="68"/>
      <c r="H36" s="66" t="str">
        <f>ROUND(SUM(H8:L8),1)&amp;"%"</f>
        <v>18.5%</v>
      </c>
      <c r="I36" s="67"/>
      <c r="J36" s="67"/>
      <c r="K36" s="67"/>
      <c r="L36" s="68"/>
      <c r="M36" s="69" t="str">
        <f>ROUND(SUM(M8:Q8),1)&amp;"%"</f>
        <v>7.6%</v>
      </c>
      <c r="N36" s="67"/>
      <c r="O36" s="67"/>
      <c r="P36" s="67"/>
      <c r="Q36" s="68"/>
      <c r="R36" s="46" t="str">
        <f>ROUND(R8,1)&amp;"%"</f>
        <v>0%</v>
      </c>
      <c r="S36" s="45" t="s">
        <v>20</v>
      </c>
    </row>
    <row r="37" spans="1:19" s="60" customFormat="1" ht="11.25" customHeight="1">
      <c r="A37" s="33" t="s">
        <v>42</v>
      </c>
      <c r="B37" s="82" t="s">
        <v>48</v>
      </c>
      <c r="C37" s="79"/>
      <c r="D37" s="79"/>
      <c r="E37" s="79"/>
      <c r="F37" s="79"/>
      <c r="G37" s="80"/>
      <c r="H37" s="47"/>
      <c r="I37" s="47"/>
      <c r="J37" s="47"/>
      <c r="K37" s="48"/>
      <c r="L37" s="47"/>
      <c r="M37" s="50"/>
      <c r="N37" s="50"/>
      <c r="R37" s="72" t="s">
        <v>49</v>
      </c>
      <c r="S37" s="35" t="s">
        <v>44</v>
      </c>
    </row>
    <row r="38" spans="1:19" ht="5.2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R38" s="73"/>
      <c r="S38" s="34"/>
    </row>
    <row r="39" spans="1:19" s="59" customFormat="1" ht="12" customHeight="1">
      <c r="A39" s="45" t="s">
        <v>38</v>
      </c>
      <c r="B39" s="66" t="str">
        <f>ROUND(SUM(B8:L8),1)&amp;"%"</f>
        <v>92.4%</v>
      </c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75" t="s">
        <v>43</v>
      </c>
      <c r="N39" s="76"/>
      <c r="O39" s="76"/>
      <c r="P39" s="76"/>
      <c r="Q39" s="77"/>
      <c r="R39" s="73"/>
      <c r="S39" s="49" t="s">
        <v>38</v>
      </c>
    </row>
    <row r="40" spans="1:19" s="60" customFormat="1" ht="11.25" customHeight="1">
      <c r="A40" s="33" t="s">
        <v>42</v>
      </c>
      <c r="B40" s="81" t="s">
        <v>45</v>
      </c>
      <c r="C40" s="79"/>
      <c r="D40" s="79"/>
      <c r="E40" s="79"/>
      <c r="F40" s="79"/>
      <c r="G40" s="79"/>
      <c r="H40" s="79"/>
      <c r="I40" s="79"/>
      <c r="J40" s="79"/>
      <c r="K40" s="79"/>
      <c r="L40" s="80"/>
      <c r="M40" s="78" t="str">
        <f>ROUND(S11,1)&amp;" cm"</f>
        <v>8.8 cm</v>
      </c>
      <c r="N40" s="79"/>
      <c r="O40" s="79"/>
      <c r="P40" s="79"/>
      <c r="Q40" s="80"/>
      <c r="R40" s="73"/>
      <c r="S40" s="35" t="s">
        <v>44</v>
      </c>
    </row>
    <row r="41" spans="1:19" ht="5.2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R41" s="73"/>
      <c r="S41" s="34"/>
    </row>
    <row r="42" spans="1:19" s="59" customFormat="1" ht="12" customHeight="1">
      <c r="A42" s="45" t="s">
        <v>38</v>
      </c>
      <c r="B42" s="69" t="str">
        <f>ROUND(SUM(B8:Q8),1)&amp;"%"</f>
        <v>100%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67"/>
      <c r="P42" s="67"/>
      <c r="Q42" s="68"/>
      <c r="R42" s="73"/>
      <c r="S42" s="49" t="s">
        <v>38</v>
      </c>
    </row>
    <row r="43" spans="1:19" s="60" customFormat="1" ht="11.25" customHeight="1">
      <c r="A43" s="33" t="s">
        <v>42</v>
      </c>
      <c r="B43" s="82" t="str">
        <f>"Valori intervalli 1 - 3: 100%"</f>
        <v>Valori intervalli 1 - 3: 100%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80"/>
      <c r="R43" s="74"/>
      <c r="S43" s="35" t="s">
        <v>44</v>
      </c>
    </row>
    <row r="44" ht="6" customHeight="1"/>
  </sheetData>
  <sheetProtection/>
  <mergeCells count="11">
    <mergeCell ref="H36:L36"/>
    <mergeCell ref="M36:Q36"/>
    <mergeCell ref="B36:G36"/>
    <mergeCell ref="B42:Q42"/>
    <mergeCell ref="R37:R43"/>
    <mergeCell ref="M39:Q39"/>
    <mergeCell ref="M40:Q40"/>
    <mergeCell ref="B40:L40"/>
    <mergeCell ref="B39:L39"/>
    <mergeCell ref="B37:G37"/>
    <mergeCell ref="B43:Q43"/>
  </mergeCells>
  <printOptions/>
  <pageMargins left="0.7874015748031497" right="0.5905511811023623" top="0.5905511811023623" bottom="0.5905511811023623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Swisstopo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Kistler</dc:creator>
  <cp:keywords/>
  <dc:description/>
  <cp:lastModifiedBy>Croce Michele</cp:lastModifiedBy>
  <cp:lastPrinted>2007-01-31T15:17:47Z</cp:lastPrinted>
  <dcterms:created xsi:type="dcterms:W3CDTF">2004-06-01T11:17:08Z</dcterms:created>
  <dcterms:modified xsi:type="dcterms:W3CDTF">2007-01-31T15:18:04Z</dcterms:modified>
  <cp:category/>
  <cp:version/>
  <cp:contentType/>
  <cp:contentStatus/>
</cp:coreProperties>
</file>